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ate1904="1"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School of History\Expense Forms\"/>
    </mc:Choice>
  </mc:AlternateContent>
  <xr:revisionPtr revIDLastSave="0" documentId="8_{3E76372D-361E-4FD5-A1F8-24B7BA71EAF2}" xr6:coauthVersionLast="47" xr6:coauthVersionMax="47" xr10:uidLastSave="{00000000-0000-0000-0000-000000000000}"/>
  <workbookProtection workbookAlgorithmName="SHA-512" workbookHashValue="uBjH06SiMo5LAg+4ogyHZMw6hJgoi1pjYBc0/piMIMFeDCuX6fB2O1nWoDU845dZR8jout7/rIroCdKr0DTbTQ==" workbookSaltValue="FCM5PDg3kfPjYdrtKTc9RA==" workbookSpinCount="100000" lockStructure="1"/>
  <bookViews>
    <workbookView xWindow="28680" yWindow="-120" windowWidth="29040" windowHeight="15720" firstSheet="1" activeTab="1" xr2:uid="{89669228-27F6-42FE-880A-069B2008C1CE}"/>
  </bookViews>
  <sheets>
    <sheet name="Lookup" sheetId="3" state="hidden" r:id="rId1"/>
    <sheet name="Staff Expenses Claim Form" sheetId="1" r:id="rId2"/>
  </sheets>
  <externalReferences>
    <externalReference r:id="rId3"/>
    <externalReference r:id="rId4"/>
  </externalReferences>
  <definedNames>
    <definedName name="ChargeTo">[1]Lookups!$A$3:$A$8</definedName>
    <definedName name="ChgToOptions">[1]Lookups!$A$2:$B$8</definedName>
    <definedName name="Currency">Lookup!$B$3:$B$173</definedName>
    <definedName name="EuroCode">[2]Lookups!$D$7</definedName>
    <definedName name="inpChargeToType">#REF!</definedName>
    <definedName name="lstCurrencyCodes">[2]Lookups!$D$7:$D$177</definedName>
    <definedName name="lstCurrencyCodes1">Lookup!$B$3:$D$173</definedName>
    <definedName name="_xlnm.Print_Area" localSheetId="1">'Staff Expenses Claim Form'!$B$1:$M$45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M30" i="1"/>
  <c r="M29" i="1"/>
  <c r="M28" i="1"/>
  <c r="M27" i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l="1"/>
  <c r="M32" i="1" l="1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M35" i="1" l="1"/>
  <c r="J37" i="1" s="1"/>
  <c r="M2" i="1" s="1"/>
</calcChain>
</file>

<file path=xl/sharedStrings.xml><?xml version="1.0" encoding="utf-8"?>
<sst xmlns="http://schemas.openxmlformats.org/spreadsheetml/2006/main" count="410" uniqueCount="395">
  <si>
    <t>Staff Expenses Claim Form</t>
  </si>
  <si>
    <t>For Mileage Claims Only:</t>
  </si>
  <si>
    <t>Name:</t>
  </si>
  <si>
    <t>&lt;Your Name&gt;</t>
  </si>
  <si>
    <t>UCD Staff No:</t>
  </si>
  <si>
    <t>Make &amp; Model of Car:</t>
  </si>
  <si>
    <t>Car Reg Number:</t>
  </si>
  <si>
    <t>Email:</t>
  </si>
  <si>
    <t>&lt;&lt;Enter address here&gt;&gt;</t>
  </si>
  <si>
    <t>Claim Period From:</t>
  </si>
  <si>
    <t>Engine Capacity of Car (c.c):</t>
  </si>
  <si>
    <t>UCD Address:</t>
  </si>
  <si>
    <t>Claim Period To:</t>
  </si>
  <si>
    <t>1 - 1,500</t>
  </si>
  <si>
    <t>1,501 - 5,500</t>
  </si>
  <si>
    <t>5,501 - 25,000</t>
  </si>
  <si>
    <t>25,000 &amp; over</t>
  </si>
  <si>
    <t>Departure Date</t>
  </si>
  <si>
    <t>Departure Time</t>
  </si>
  <si>
    <t>Return Date</t>
  </si>
  <si>
    <t>Return 
Time</t>
  </si>
  <si>
    <t>Departure Point &amp; Destination</t>
  </si>
  <si>
    <t>Purpose of Journey 
(confimation to be attached to claim)</t>
  </si>
  <si>
    <t>No. of Kms (mileage)</t>
  </si>
  <si>
    <t>Kms Claimed (€) (mileage)</t>
  </si>
  <si>
    <t>Subsistence Calculation</t>
  </si>
  <si>
    <t>Subsistence Claimed ( €)</t>
  </si>
  <si>
    <t>Travel Expense Amount (€)</t>
  </si>
  <si>
    <t>Date</t>
  </si>
  <si>
    <t>Currency Code</t>
  </si>
  <si>
    <t>Enter Exchange Rate Used</t>
  </si>
  <si>
    <t>Receipted Expense Amount (€)</t>
  </si>
  <si>
    <t>EUR-Euro</t>
  </si>
  <si>
    <t>Breakdown of Charge:</t>
  </si>
  <si>
    <t>Total:</t>
  </si>
  <si>
    <t>Amount €</t>
  </si>
  <si>
    <t>Less Advance Paid:</t>
  </si>
  <si>
    <t>Total Claimed:</t>
  </si>
  <si>
    <t>Claimant</t>
  </si>
  <si>
    <t>Authorisation</t>
  </si>
  <si>
    <t>I certify that the expenses claimed above have been incurred by me on University business and are not payable by any other agency.</t>
  </si>
  <si>
    <t>Date:</t>
  </si>
  <si>
    <t>I certify that my motor insurance policy provides cover for business use.</t>
  </si>
  <si>
    <t>Code</t>
  </si>
  <si>
    <t>3 Letter Code</t>
  </si>
  <si>
    <t>Currency</t>
  </si>
  <si>
    <t>EUR</t>
  </si>
  <si>
    <t>Euro</t>
  </si>
  <si>
    <t>GBP</t>
  </si>
  <si>
    <t>Pound Sterling</t>
  </si>
  <si>
    <t>USD</t>
  </si>
  <si>
    <t>US Dollar</t>
  </si>
  <si>
    <t>AED</t>
  </si>
  <si>
    <t>UAE Dirham</t>
  </si>
  <si>
    <t>AFN</t>
  </si>
  <si>
    <t>Afghani</t>
  </si>
  <si>
    <t>ALL</t>
  </si>
  <si>
    <t>Lek</t>
  </si>
  <si>
    <t>AMD</t>
  </si>
  <si>
    <t>Armenian Dram</t>
  </si>
  <si>
    <t>ANG</t>
  </si>
  <si>
    <t>Netherlands Antillean Guilder</t>
  </si>
  <si>
    <t>AOA</t>
  </si>
  <si>
    <t>Kwanza</t>
  </si>
  <si>
    <t>ARS</t>
  </si>
  <si>
    <t>Argentine Peso</t>
  </si>
  <si>
    <t>AUD</t>
  </si>
  <si>
    <t>Australian Dollar</t>
  </si>
  <si>
    <t>AWG</t>
  </si>
  <si>
    <t>Aruban Florin</t>
  </si>
  <si>
    <t>AZN</t>
  </si>
  <si>
    <t>Azerbaijanian Manat</t>
  </si>
  <si>
    <t>BAM</t>
  </si>
  <si>
    <t>Convertible Mark</t>
  </si>
  <si>
    <t>BBD</t>
  </si>
  <si>
    <t>Barbados Dollar</t>
  </si>
  <si>
    <t>BDT</t>
  </si>
  <si>
    <t>Taka</t>
  </si>
  <si>
    <t>BGN</t>
  </si>
  <si>
    <t>Bulgarian Lev</t>
  </si>
  <si>
    <t>BHD</t>
  </si>
  <si>
    <t>Bahraini Dinar</t>
  </si>
  <si>
    <t>BIF</t>
  </si>
  <si>
    <t>Burundi Franc</t>
  </si>
  <si>
    <t>BMD</t>
  </si>
  <si>
    <t>Bermudian Dollar</t>
  </si>
  <si>
    <t>BND</t>
  </si>
  <si>
    <t>Brunei Dollar</t>
  </si>
  <si>
    <t>BOB</t>
  </si>
  <si>
    <t>Boliviano</t>
  </si>
  <si>
    <t>BOV</t>
  </si>
  <si>
    <t>Mvdol</t>
  </si>
  <si>
    <t>BRL</t>
  </si>
  <si>
    <t>Brazilian Real</t>
  </si>
  <si>
    <t>BSD</t>
  </si>
  <si>
    <t>Bahamian Dollar</t>
  </si>
  <si>
    <t>BTN</t>
  </si>
  <si>
    <t>Ngultrum</t>
  </si>
  <si>
    <t>BWP</t>
  </si>
  <si>
    <t>Pula</t>
  </si>
  <si>
    <t>BYN</t>
  </si>
  <si>
    <t>Belarusian Ruble</t>
  </si>
  <si>
    <t>BZD</t>
  </si>
  <si>
    <t>Belize Dollar</t>
  </si>
  <si>
    <t>CAD</t>
  </si>
  <si>
    <t>Canadian Dollar</t>
  </si>
  <si>
    <t>CDF</t>
  </si>
  <si>
    <t>Congolese Franc</t>
  </si>
  <si>
    <t>CHE</t>
  </si>
  <si>
    <t>WIR Euro</t>
  </si>
  <si>
    <t>CHF</t>
  </si>
  <si>
    <t>Swiss Franc</t>
  </si>
  <si>
    <t>CHW</t>
  </si>
  <si>
    <t>WIR Franc</t>
  </si>
  <si>
    <t>CLF</t>
  </si>
  <si>
    <t>Unidad de Fomento</t>
  </si>
  <si>
    <t>CLP</t>
  </si>
  <si>
    <t>Chilean Peso</t>
  </si>
  <si>
    <t>CNY</t>
  </si>
  <si>
    <t>Yuan Renminbi</t>
  </si>
  <si>
    <t>COP</t>
  </si>
  <si>
    <t>Colombian Peso</t>
  </si>
  <si>
    <t>COU</t>
  </si>
  <si>
    <t>Unidad de Valor Real</t>
  </si>
  <si>
    <t>CRC</t>
  </si>
  <si>
    <t>Costa Rican Colon</t>
  </si>
  <si>
    <t>CUC</t>
  </si>
  <si>
    <t>Peso Convertible</t>
  </si>
  <si>
    <t>CUP</t>
  </si>
  <si>
    <t>Cuban Peso</t>
  </si>
  <si>
    <t>CVE</t>
  </si>
  <si>
    <t>Cabo Verde Escudo</t>
  </si>
  <si>
    <t>CZK</t>
  </si>
  <si>
    <t>Czech Koruna</t>
  </si>
  <si>
    <t>DJF</t>
  </si>
  <si>
    <t>Djibouti Franc</t>
  </si>
  <si>
    <t>DKK</t>
  </si>
  <si>
    <t>Danish Krone</t>
  </si>
  <si>
    <t>DOP</t>
  </si>
  <si>
    <t>Dominican Peso</t>
  </si>
  <si>
    <t>DZD</t>
  </si>
  <si>
    <t>Algerian Dinar</t>
  </si>
  <si>
    <t>EGP</t>
  </si>
  <si>
    <t>Egyptian Pound</t>
  </si>
  <si>
    <t>ERN</t>
  </si>
  <si>
    <t>Nakfa</t>
  </si>
  <si>
    <t>ETB</t>
  </si>
  <si>
    <t>Ethiopian Birr</t>
  </si>
  <si>
    <t>FJD</t>
  </si>
  <si>
    <t>Fiji Dollar</t>
  </si>
  <si>
    <t>FKP</t>
  </si>
  <si>
    <t>Falkland Islands Pound</t>
  </si>
  <si>
    <t>GEL</t>
  </si>
  <si>
    <t>Lari</t>
  </si>
  <si>
    <t>GHS</t>
  </si>
  <si>
    <t>Ghana Cedi</t>
  </si>
  <si>
    <t>GIP</t>
  </si>
  <si>
    <t>Gibraltar Pound</t>
  </si>
  <si>
    <t>GMD</t>
  </si>
  <si>
    <t>Dalasi</t>
  </si>
  <si>
    <t>GNF</t>
  </si>
  <si>
    <t>Guinea Franc</t>
  </si>
  <si>
    <t>GTQ</t>
  </si>
  <si>
    <t>Quetzal</t>
  </si>
  <si>
    <t>GYD</t>
  </si>
  <si>
    <t>Guyana Dollar</t>
  </si>
  <si>
    <t>HKD</t>
  </si>
  <si>
    <t>Hong Kong Dollar</t>
  </si>
  <si>
    <t>HNL</t>
  </si>
  <si>
    <t>Lempira</t>
  </si>
  <si>
    <t>HRK</t>
  </si>
  <si>
    <t>Kuna</t>
  </si>
  <si>
    <t>HTG</t>
  </si>
  <si>
    <t>Gourde</t>
  </si>
  <si>
    <t>HUF</t>
  </si>
  <si>
    <t>Forint</t>
  </si>
  <si>
    <t>IDR</t>
  </si>
  <si>
    <t>Rupiah</t>
  </si>
  <si>
    <t>ILS</t>
  </si>
  <si>
    <t>New Israeli Sheqel</t>
  </si>
  <si>
    <t>INR</t>
  </si>
  <si>
    <t>Indian Rupee</t>
  </si>
  <si>
    <t>IQD</t>
  </si>
  <si>
    <t>Iraqi Dinar</t>
  </si>
  <si>
    <t>IRR</t>
  </si>
  <si>
    <t>Iranian Rial</t>
  </si>
  <si>
    <t>ISK</t>
  </si>
  <si>
    <t>Iceland Krona</t>
  </si>
  <si>
    <t>JMD</t>
  </si>
  <si>
    <t>Jamaican Dollar</t>
  </si>
  <si>
    <t>JOD</t>
  </si>
  <si>
    <t>Jordanian Dinar</t>
  </si>
  <si>
    <t>JPY</t>
  </si>
  <si>
    <t>Yen</t>
  </si>
  <si>
    <t>KES</t>
  </si>
  <si>
    <t>Kenyan Shilling</t>
  </si>
  <si>
    <t>KGS</t>
  </si>
  <si>
    <t>Som</t>
  </si>
  <si>
    <t>KHR</t>
  </si>
  <si>
    <t>Riel</t>
  </si>
  <si>
    <t>KMF</t>
  </si>
  <si>
    <t>Comoro Franc</t>
  </si>
  <si>
    <t>KPW</t>
  </si>
  <si>
    <t>North Korean Won</t>
  </si>
  <si>
    <t>KRW</t>
  </si>
  <si>
    <t>Won</t>
  </si>
  <si>
    <t>KWD</t>
  </si>
  <si>
    <t>Kuwaiti Dinar</t>
  </si>
  <si>
    <t>KYD</t>
  </si>
  <si>
    <t>Cayman Islands Dollar</t>
  </si>
  <si>
    <t>KZT</t>
  </si>
  <si>
    <t>Tenge</t>
  </si>
  <si>
    <t>LAK</t>
  </si>
  <si>
    <t>Kip</t>
  </si>
  <si>
    <t>LBP</t>
  </si>
  <si>
    <t>Lebanese Pound</t>
  </si>
  <si>
    <t>LKR</t>
  </si>
  <si>
    <t>Sri Lanka Rupee</t>
  </si>
  <si>
    <t>LRD</t>
  </si>
  <si>
    <t>Liberian Dollar</t>
  </si>
  <si>
    <t>LSL</t>
  </si>
  <si>
    <t>Loti</t>
  </si>
  <si>
    <t>LYD</t>
  </si>
  <si>
    <t>Libyan Dinar</t>
  </si>
  <si>
    <t>MAD</t>
  </si>
  <si>
    <t>Moroccan Dirham</t>
  </si>
  <si>
    <t>MDL</t>
  </si>
  <si>
    <t>Moldovan Leu</t>
  </si>
  <si>
    <t>MGA</t>
  </si>
  <si>
    <t>Malagasy Ariary</t>
  </si>
  <si>
    <t>MKD</t>
  </si>
  <si>
    <t>Denar</t>
  </si>
  <si>
    <t>MMK</t>
  </si>
  <si>
    <t>Kyat</t>
  </si>
  <si>
    <t>MNT</t>
  </si>
  <si>
    <t>Tugrik</t>
  </si>
  <si>
    <t>MOP</t>
  </si>
  <si>
    <t>Pataca</t>
  </si>
  <si>
    <t>MRO</t>
  </si>
  <si>
    <t>Ouguiya</t>
  </si>
  <si>
    <t>MUR</t>
  </si>
  <si>
    <t>Mauritius Rupee</t>
  </si>
  <si>
    <t>MVR</t>
  </si>
  <si>
    <t>Rufiyaa</t>
  </si>
  <si>
    <t>MWK</t>
  </si>
  <si>
    <t>Malawi Kwacha</t>
  </si>
  <si>
    <t>MXN</t>
  </si>
  <si>
    <t>Mexican Peso</t>
  </si>
  <si>
    <t>MXV</t>
  </si>
  <si>
    <t>Mexican Unidad de Inversion (UDI)</t>
  </si>
  <si>
    <t>MYR</t>
  </si>
  <si>
    <t>Malaysian Ringgit</t>
  </si>
  <si>
    <t>MZN</t>
  </si>
  <si>
    <t>Mozambique Metical</t>
  </si>
  <si>
    <t>NAD</t>
  </si>
  <si>
    <t>Namibia Dollar</t>
  </si>
  <si>
    <t>NGN</t>
  </si>
  <si>
    <t>Naira</t>
  </si>
  <si>
    <t>NIO</t>
  </si>
  <si>
    <t>Cordoba Oro</t>
  </si>
  <si>
    <t>NOK</t>
  </si>
  <si>
    <t>Norwegian Krone</t>
  </si>
  <si>
    <t>NPR</t>
  </si>
  <si>
    <t>Nepalese Rupee</t>
  </si>
  <si>
    <t>NZD</t>
  </si>
  <si>
    <t>New Zealand Dollar</t>
  </si>
  <si>
    <t>OMR</t>
  </si>
  <si>
    <t>Rial Omani</t>
  </si>
  <si>
    <t>PAB</t>
  </si>
  <si>
    <t>Balboa</t>
  </si>
  <si>
    <t>PEN</t>
  </si>
  <si>
    <t>Sol</t>
  </si>
  <si>
    <t>PGK</t>
  </si>
  <si>
    <t>Kina</t>
  </si>
  <si>
    <t>PHP</t>
  </si>
  <si>
    <t>Philippine Peso</t>
  </si>
  <si>
    <t>PKR</t>
  </si>
  <si>
    <t>Pakistan Rupee</t>
  </si>
  <si>
    <t>PLN</t>
  </si>
  <si>
    <t>Zloty</t>
  </si>
  <si>
    <t>PYG</t>
  </si>
  <si>
    <t>Guarani</t>
  </si>
  <si>
    <t>QAR</t>
  </si>
  <si>
    <t>Qatari Rial</t>
  </si>
  <si>
    <t>RON</t>
  </si>
  <si>
    <t>Romanian Leu</t>
  </si>
  <si>
    <t>RSD</t>
  </si>
  <si>
    <t>Serbian Dinar</t>
  </si>
  <si>
    <t>RUB</t>
  </si>
  <si>
    <t>Russian Ruble</t>
  </si>
  <si>
    <t>RWF</t>
  </si>
  <si>
    <t>Rwanda Franc</t>
  </si>
  <si>
    <t>SAR</t>
  </si>
  <si>
    <t>Saudi Riyal</t>
  </si>
  <si>
    <t>SBD</t>
  </si>
  <si>
    <t>Solomon Islands Dollar</t>
  </si>
  <si>
    <t>SCR</t>
  </si>
  <si>
    <t>Seychelles Rupee</t>
  </si>
  <si>
    <t>SDG</t>
  </si>
  <si>
    <t>Sudanese Pound</t>
  </si>
  <si>
    <t>SEK</t>
  </si>
  <si>
    <t>Swedish Krona</t>
  </si>
  <si>
    <t>SGD</t>
  </si>
  <si>
    <t>Singapore Dollar</t>
  </si>
  <si>
    <t>SHP</t>
  </si>
  <si>
    <t>Saint Helena Pound</t>
  </si>
  <si>
    <t>SLL</t>
  </si>
  <si>
    <t>Leone</t>
  </si>
  <si>
    <t>SOS</t>
  </si>
  <si>
    <t>Somali Shilling</t>
  </si>
  <si>
    <t>SRD</t>
  </si>
  <si>
    <t>Surinam Dollar</t>
  </si>
  <si>
    <t>SSP</t>
  </si>
  <si>
    <t>South Sudanese Pound</t>
  </si>
  <si>
    <t>STD</t>
  </si>
  <si>
    <t>Dobra</t>
  </si>
  <si>
    <t>SVC</t>
  </si>
  <si>
    <t>El Salvador Colon</t>
  </si>
  <si>
    <t>SYP</t>
  </si>
  <si>
    <t>Syrian Pound</t>
  </si>
  <si>
    <t>SZL</t>
  </si>
  <si>
    <t>Lilangeni</t>
  </si>
  <si>
    <t>THB</t>
  </si>
  <si>
    <t>Baht</t>
  </si>
  <si>
    <t>TJS</t>
  </si>
  <si>
    <t>Somoni</t>
  </si>
  <si>
    <t>TMT</t>
  </si>
  <si>
    <t>Turkmenistan New Manat</t>
  </si>
  <si>
    <t>TND</t>
  </si>
  <si>
    <t>Tunisian Dinar</t>
  </si>
  <si>
    <t>TOP</t>
  </si>
  <si>
    <t>Pa’anga</t>
  </si>
  <si>
    <t>TRY</t>
  </si>
  <si>
    <t>Turkish Lira</t>
  </si>
  <si>
    <t>TTD</t>
  </si>
  <si>
    <t>Trinidad and Tobago Dollar</t>
  </si>
  <si>
    <t>TWD</t>
  </si>
  <si>
    <t>New Taiwan Dollar</t>
  </si>
  <si>
    <t>TZS</t>
  </si>
  <si>
    <t>Tanzanian Shilling</t>
  </si>
  <si>
    <t>UAH</t>
  </si>
  <si>
    <t>Hryvnia</t>
  </si>
  <si>
    <t>UGX</t>
  </si>
  <si>
    <t>Uganda Shilling</t>
  </si>
  <si>
    <t>UYI</t>
  </si>
  <si>
    <t>Uruguay Peso en Unidades Indexadas (URUIURUI)</t>
  </si>
  <si>
    <t>UYU</t>
  </si>
  <si>
    <t>Peso Uruguayo</t>
  </si>
  <si>
    <t>UZS</t>
  </si>
  <si>
    <t>Uzbekistan Sum</t>
  </si>
  <si>
    <t>VEF</t>
  </si>
  <si>
    <t>Bolívar</t>
  </si>
  <si>
    <t>VND</t>
  </si>
  <si>
    <t>Dong</t>
  </si>
  <si>
    <t>VUV</t>
  </si>
  <si>
    <t>Vatu</t>
  </si>
  <si>
    <t>WST</t>
  </si>
  <si>
    <t>Tala</t>
  </si>
  <si>
    <t>XAF</t>
  </si>
  <si>
    <t>CFA Franc BEAC</t>
  </si>
  <si>
    <t>XCD</t>
  </si>
  <si>
    <t>East Caribbean Dollar</t>
  </si>
  <si>
    <t>XDR</t>
  </si>
  <si>
    <t>SDR (Special Drawing Right)</t>
  </si>
  <si>
    <t>XOF</t>
  </si>
  <si>
    <t>CFA Franc BCEAO</t>
  </si>
  <si>
    <t>XPF</t>
  </si>
  <si>
    <t>CFP Franc</t>
  </si>
  <si>
    <t>XSU</t>
  </si>
  <si>
    <t>Sucre</t>
  </si>
  <si>
    <t>XUA</t>
  </si>
  <si>
    <t>ADB Unit of Account</t>
  </si>
  <si>
    <t>YER</t>
  </si>
  <si>
    <t>Yemeni Rial</t>
  </si>
  <si>
    <t>ZAR</t>
  </si>
  <si>
    <t>Rand</t>
  </si>
  <si>
    <t>ZMW</t>
  </si>
  <si>
    <t>Zambian Kwacha</t>
  </si>
  <si>
    <t>ZWL</t>
  </si>
  <si>
    <t>Zimbabwe Dollar</t>
  </si>
  <si>
    <t>Mileage &amp; Subsistence</t>
  </si>
  <si>
    <t>Currency Amount</t>
  </si>
  <si>
    <t>Cumulative kms claimed this year to date (01 Oct - 30 Sept) including this claim:</t>
  </si>
  <si>
    <t>This claim will be emailed to expenses@ucd.ie by the authoriser in an Excel format.</t>
  </si>
  <si>
    <t>Receipts for the above expenditure must be attached to the claim submission</t>
  </si>
  <si>
    <t>Typed or digital signature acceptable</t>
  </si>
  <si>
    <t>Description of expenditure and purpose</t>
  </si>
  <si>
    <r>
      <rPr>
        <sz val="11"/>
        <rFont val="Calibri"/>
        <family val="2"/>
        <scheme val="minor"/>
      </rPr>
      <t xml:space="preserve">Please refer to </t>
    </r>
    <r>
      <rPr>
        <u/>
        <sz val="11"/>
        <color rgb="FF3355FF"/>
        <rFont val="Calibri"/>
        <family val="2"/>
        <scheme val="minor"/>
      </rPr>
      <t>the UCD Finance Office website</t>
    </r>
    <r>
      <rPr>
        <u/>
        <sz val="11"/>
        <color theme="3" tint="0.3999755851924192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for information on the submission of expenses claims and details of mileage and subsistence rates</t>
    </r>
    <r>
      <rPr>
        <sz val="11"/>
        <color theme="10"/>
        <rFont val="Calibri"/>
        <family val="2"/>
        <scheme val="minor"/>
      </rPr>
      <t>.</t>
    </r>
  </si>
  <si>
    <t>Conference Allowance 
Tick box</t>
  </si>
  <si>
    <t>Cost Centre
(4-digit code)</t>
  </si>
  <si>
    <t>Expense Code
(5-digit code)</t>
  </si>
  <si>
    <t>Research / D Code
(R, V or D code)</t>
  </si>
  <si>
    <t>Validate Form:</t>
  </si>
  <si>
    <t>If you require additional line items please use supplementary excel sheet found at www.ucd.ie/finance/financeoffice/staffexpenses/forms/</t>
  </si>
  <si>
    <t>P99999999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</si>
</sst>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0_-;\-* #,##0.0000_-;_-* &quot;-&quot;??_-;_-@_-"/>
    <numFmt numFmtId="165" formatCode="&quot;€&quot;#,##0.00"/>
    <numFmt numFmtId="166" formatCode="dd/mm/yyyy;@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3355FF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rgb="FF333333"/>
      <name val="Arial"/>
      <family val="2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FBD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6" fillId="2" borderId="6" xfId="0" applyFont="1" applyFill="1" applyBorder="1" applyProtection="1">
      <protection locked="0"/>
    </xf>
    <xf numFmtId="4" fontId="6" fillId="2" borderId="6" xfId="0" applyNumberFormat="1" applyFont="1" applyFill="1" applyBorder="1" applyAlignment="1" applyProtection="1">
      <alignment horizontal="center"/>
      <protection locked="0"/>
    </xf>
    <xf numFmtId="165" fontId="13" fillId="2" borderId="26" xfId="1" applyNumberFormat="1" applyFont="1" applyFill="1" applyBorder="1" applyProtection="1">
      <protection locked="0"/>
    </xf>
    <xf numFmtId="0" fontId="12" fillId="0" borderId="0" xfId="0" applyFont="1"/>
    <xf numFmtId="0" fontId="0" fillId="3" borderId="0" xfId="0" applyFill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6" fontId="6" fillId="2" borderId="7" xfId="0" applyNumberFormat="1" applyFont="1" applyFill="1" applyBorder="1" applyAlignment="1" applyProtection="1">
      <alignment horizontal="center"/>
      <protection locked="0"/>
    </xf>
    <xf numFmtId="166" fontId="6" fillId="2" borderId="10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0" fontId="6" fillId="0" borderId="2" xfId="0" applyFont="1" applyBorder="1"/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4" xfId="0" applyFont="1" applyBorder="1"/>
    <xf numFmtId="0" fontId="7" fillId="0" borderId="0" xfId="0" applyFont="1" applyAlignment="1">
      <alignment horizontal="right"/>
    </xf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center"/>
    </xf>
    <xf numFmtId="0" fontId="7" fillId="0" borderId="0" xfId="0" applyFont="1"/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13" fillId="0" borderId="0" xfId="0" applyFont="1" applyAlignment="1">
      <alignment horizontal="right"/>
    </xf>
    <xf numFmtId="0" fontId="5" fillId="0" borderId="0" xfId="0" applyFont="1"/>
    <xf numFmtId="43" fontId="10" fillId="0" borderId="5" xfId="1" applyFont="1" applyFill="1" applyBorder="1" applyProtection="1"/>
    <xf numFmtId="0" fontId="5" fillId="0" borderId="2" xfId="0" applyFont="1" applyBorder="1"/>
    <xf numFmtId="0" fontId="5" fillId="0" borderId="3" xfId="0" applyFont="1" applyBorder="1"/>
    <xf numFmtId="0" fontId="5" fillId="0" borderId="34" xfId="0" applyFont="1" applyBorder="1"/>
    <xf numFmtId="0" fontId="5" fillId="0" borderId="35" xfId="0" applyFont="1" applyBorder="1"/>
    <xf numFmtId="0" fontId="5" fillId="0" borderId="36" xfId="0" applyFont="1" applyBorder="1"/>
    <xf numFmtId="0" fontId="5" fillId="0" borderId="5" xfId="0" applyFont="1" applyBorder="1"/>
    <xf numFmtId="0" fontId="16" fillId="0" borderId="4" xfId="0" applyFont="1" applyBorder="1"/>
    <xf numFmtId="0" fontId="16" fillId="0" borderId="0" xfId="0" applyFont="1"/>
    <xf numFmtId="0" fontId="5" fillId="0" borderId="9" xfId="0" applyFont="1" applyBorder="1"/>
    <xf numFmtId="0" fontId="7" fillId="0" borderId="38" xfId="0" applyFont="1" applyBorder="1" applyAlignment="1">
      <alignment horizontal="right"/>
    </xf>
    <xf numFmtId="4" fontId="6" fillId="2" borderId="8" xfId="0" applyNumberFormat="1" applyFont="1" applyFill="1" applyBorder="1" applyAlignment="1">
      <alignment horizontal="center"/>
    </xf>
    <xf numFmtId="0" fontId="8" fillId="2" borderId="6" xfId="0" applyFont="1" applyFill="1" applyBorder="1" applyAlignment="1" applyProtection="1">
      <alignment horizontal="center"/>
      <protection locked="0"/>
    </xf>
    <xf numFmtId="165" fontId="13" fillId="2" borderId="22" xfId="1" applyNumberFormat="1" applyFont="1" applyFill="1" applyBorder="1" applyProtection="1"/>
    <xf numFmtId="0" fontId="6" fillId="0" borderId="3" xfId="0" applyFont="1" applyBorder="1"/>
    <xf numFmtId="0" fontId="6" fillId="0" borderId="30" xfId="0" applyFont="1" applyBorder="1" applyProtection="1">
      <protection locked="0"/>
    </xf>
    <xf numFmtId="0" fontId="6" fillId="0" borderId="31" xfId="0" applyFont="1" applyBorder="1" applyProtection="1">
      <protection locked="0"/>
    </xf>
    <xf numFmtId="165" fontId="6" fillId="0" borderId="32" xfId="0" applyNumberFormat="1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28" xfId="0" applyFont="1" applyBorder="1" applyProtection="1">
      <protection locked="0"/>
    </xf>
    <xf numFmtId="0" fontId="5" fillId="0" borderId="23" xfId="0" applyFont="1" applyBorder="1"/>
    <xf numFmtId="0" fontId="7" fillId="0" borderId="43" xfId="0" applyFont="1" applyBorder="1" applyAlignment="1">
      <alignment horizontal="right"/>
    </xf>
    <xf numFmtId="166" fontId="6" fillId="2" borderId="25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4" fillId="0" borderId="0" xfId="3" applyFont="1" applyAlignment="1">
      <alignment horizontal="center"/>
    </xf>
    <xf numFmtId="0" fontId="10" fillId="4" borderId="4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0" fontId="10" fillId="4" borderId="40" xfId="0" applyFont="1" applyFill="1" applyBorder="1" applyAlignment="1">
      <alignment horizontal="center" wrapText="1"/>
    </xf>
    <xf numFmtId="164" fontId="10" fillId="4" borderId="0" xfId="1" applyNumberFormat="1" applyFont="1" applyFill="1" applyBorder="1" applyAlignment="1" applyProtection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0" fontId="10" fillId="4" borderId="1" xfId="0" applyFont="1" applyFill="1" applyBorder="1"/>
    <xf numFmtId="0" fontId="10" fillId="4" borderId="2" xfId="0" applyFont="1" applyFill="1" applyBorder="1"/>
    <xf numFmtId="0" fontId="10" fillId="4" borderId="1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165" fontId="14" fillId="4" borderId="33" xfId="1" applyNumberFormat="1" applyFont="1" applyFill="1" applyBorder="1" applyProtection="1"/>
    <xf numFmtId="4" fontId="6" fillId="2" borderId="8" xfId="0" applyNumberFormat="1" applyFont="1" applyFill="1" applyBorder="1" applyAlignment="1" applyProtection="1">
      <alignment horizontal="center"/>
      <protection hidden="1"/>
    </xf>
    <xf numFmtId="164" fontId="6" fillId="2" borderId="6" xfId="1" applyNumberFormat="1" applyFont="1" applyFill="1" applyBorder="1" applyProtection="1">
      <protection locked="0" hidden="1"/>
    </xf>
    <xf numFmtId="0" fontId="6" fillId="0" borderId="1" xfId="0" applyFont="1" applyBorder="1"/>
    <xf numFmtId="0" fontId="6" fillId="0" borderId="5" xfId="0" applyFont="1" applyBorder="1"/>
    <xf numFmtId="0" fontId="6" fillId="0" borderId="0" xfId="0" applyFont="1" applyAlignment="1">
      <alignment horizontal="righ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6" fillId="0" borderId="14" xfId="0" applyFont="1" applyBorder="1"/>
    <xf numFmtId="0" fontId="22" fillId="0" borderId="0" xfId="0" applyFont="1"/>
    <xf numFmtId="165" fontId="22" fillId="0" borderId="5" xfId="0" applyNumberFormat="1" applyFont="1" applyBorder="1"/>
    <xf numFmtId="0" fontId="8" fillId="0" borderId="0" xfId="0" applyFont="1"/>
    <xf numFmtId="0" fontId="5" fillId="0" borderId="13" xfId="0" applyFont="1" applyBorder="1"/>
    <xf numFmtId="0" fontId="23" fillId="0" borderId="0" xfId="0" applyFont="1"/>
    <xf numFmtId="0" fontId="6" fillId="0" borderId="37" xfId="0" applyFont="1" applyBorder="1"/>
    <xf numFmtId="43" fontId="6" fillId="0" borderId="0" xfId="1" applyFont="1" applyBorder="1" applyProtection="1"/>
    <xf numFmtId="43" fontId="6" fillId="2" borderId="6" xfId="1" applyFont="1" applyFill="1" applyBorder="1" applyAlignment="1" applyProtection="1">
      <alignment horizontal="center"/>
      <protection locked="0"/>
    </xf>
    <xf numFmtId="43" fontId="6" fillId="0" borderId="0" xfId="1" applyFont="1" applyProtection="1"/>
    <xf numFmtId="43" fontId="6" fillId="2" borderId="18" xfId="1" applyFont="1" applyFill="1" applyBorder="1" applyAlignment="1" applyProtection="1">
      <alignment horizontal="center"/>
      <protection locked="0"/>
    </xf>
    <xf numFmtId="43" fontId="6" fillId="2" borderId="19" xfId="1" applyFont="1" applyFill="1" applyBorder="1" applyAlignment="1" applyProtection="1">
      <alignment horizontal="center"/>
      <protection locked="0"/>
    </xf>
    <xf numFmtId="4" fontId="6" fillId="5" borderId="0" xfId="0" applyNumberFormat="1" applyFont="1" applyFill="1" applyAlignment="1" applyProtection="1">
      <alignment horizontal="center"/>
      <protection locked="0"/>
    </xf>
    <xf numFmtId="0" fontId="6" fillId="5" borderId="0" xfId="0" applyFont="1" applyFill="1" applyProtection="1">
      <protection locked="0"/>
    </xf>
    <xf numFmtId="164" fontId="6" fillId="5" borderId="0" xfId="1" applyNumberFormat="1" applyFont="1" applyFill="1" applyBorder="1" applyProtection="1">
      <protection locked="0"/>
    </xf>
    <xf numFmtId="4" fontId="6" fillId="5" borderId="5" xfId="0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7" fillId="0" borderId="47" xfId="0" applyFont="1" applyBorder="1" applyProtection="1">
      <protection hidden="1"/>
    </xf>
    <xf numFmtId="0" fontId="25" fillId="0" borderId="48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4" fontId="6" fillId="2" borderId="31" xfId="0" applyNumberFormat="1" applyFont="1" applyFill="1" applyBorder="1" applyAlignment="1" applyProtection="1">
      <alignment horizontal="center"/>
      <protection locked="0"/>
    </xf>
    <xf numFmtId="4" fontId="6" fillId="2" borderId="31" xfId="0" applyNumberFormat="1" applyFont="1" applyFill="1" applyBorder="1" applyAlignment="1" applyProtection="1">
      <alignment horizontal="center"/>
      <protection locked="0"/>
    </xf>
    <xf numFmtId="0" fontId="6" fillId="2" borderId="31" xfId="0" applyFont="1" applyFill="1" applyBorder="1" applyProtection="1">
      <protection locked="0"/>
    </xf>
    <xf numFmtId="164" fontId="6" fillId="2" borderId="31" xfId="1" applyNumberFormat="1" applyFont="1" applyFill="1" applyBorder="1" applyProtection="1">
      <protection locked="0" hidden="1"/>
    </xf>
    <xf numFmtId="4" fontId="6" fillId="2" borderId="32" xfId="0" applyNumberFormat="1" applyFont="1" applyFill="1" applyBorder="1" applyAlignment="1" applyProtection="1">
      <alignment horizontal="center"/>
      <protection hidden="1"/>
    </xf>
    <xf numFmtId="0" fontId="6" fillId="6" borderId="31" xfId="0" applyFont="1" applyFill="1" applyBorder="1" applyProtection="1">
      <protection locked="0"/>
    </xf>
    <xf numFmtId="0" fontId="6" fillId="6" borderId="6" xfId="0" applyFont="1" applyFill="1" applyBorder="1" applyProtection="1">
      <protection locked="0"/>
    </xf>
    <xf numFmtId="0" fontId="6" fillId="6" borderId="10" xfId="0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5" xfId="0" applyFont="1" applyFill="1" applyBorder="1" applyAlignment="1">
      <alignment vertical="center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166" fontId="6" fillId="2" borderId="7" xfId="1" applyNumberFormat="1" applyFont="1" applyFill="1" applyBorder="1" applyAlignment="1" applyProtection="1">
      <alignment horizontal="center"/>
      <protection locked="0"/>
    </xf>
    <xf numFmtId="20" fontId="6" fillId="2" borderId="6" xfId="1" applyNumberFormat="1" applyFont="1" applyFill="1" applyBorder="1" applyAlignment="1" applyProtection="1">
      <alignment horizontal="center"/>
      <protection locked="0"/>
    </xf>
    <xf numFmtId="166" fontId="6" fillId="2" borderId="3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2" fillId="0" borderId="4" xfId="2" applyFont="1" applyBorder="1" applyAlignment="1" applyProtection="1">
      <alignment horizontal="center"/>
    </xf>
    <xf numFmtId="0" fontId="2" fillId="0" borderId="0" xfId="2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center"/>
    </xf>
    <xf numFmtId="0" fontId="17" fillId="4" borderId="20" xfId="0" applyFont="1" applyFill="1" applyBorder="1" applyAlignment="1">
      <alignment horizontal="center" wrapText="1"/>
    </xf>
    <xf numFmtId="0" fontId="17" fillId="4" borderId="17" xfId="0" applyFont="1" applyFill="1" applyBorder="1" applyAlignment="1">
      <alignment horizontal="center" wrapText="1"/>
    </xf>
    <xf numFmtId="0" fontId="5" fillId="5" borderId="41" xfId="0" applyFont="1" applyFill="1" applyBorder="1" applyAlignment="1" applyProtection="1">
      <alignment horizontal="center"/>
      <protection locked="0"/>
    </xf>
    <xf numFmtId="0" fontId="5" fillId="5" borderId="42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 wrapText="1"/>
      <protection locked="0"/>
    </xf>
    <xf numFmtId="0" fontId="5" fillId="2" borderId="17" xfId="0" applyFont="1" applyFill="1" applyBorder="1" applyAlignment="1" applyProtection="1">
      <alignment horizontal="center" wrapText="1"/>
      <protection locked="0"/>
    </xf>
    <xf numFmtId="0" fontId="5" fillId="2" borderId="49" xfId="0" applyFont="1" applyFill="1" applyBorder="1" applyAlignment="1" applyProtection="1">
      <alignment horizontal="center" wrapText="1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0" borderId="2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45" xfId="0" applyFont="1" applyFill="1" applyBorder="1" applyAlignment="1">
      <alignment horizontal="center"/>
    </xf>
    <xf numFmtId="0" fontId="10" fillId="4" borderId="46" xfId="0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4" xfId="0" applyFont="1" applyBorder="1" applyAlignment="1">
      <alignment horizontal="left" wrapText="1" indent="1"/>
    </xf>
    <xf numFmtId="0" fontId="15" fillId="0" borderId="0" xfId="0" applyFont="1" applyAlignment="1">
      <alignment horizontal="left" wrapText="1" indent="1"/>
    </xf>
    <xf numFmtId="0" fontId="15" fillId="0" borderId="5" xfId="0" applyFont="1" applyBorder="1" applyAlignment="1">
      <alignment horizontal="left" wrapText="1" indent="1"/>
    </xf>
    <xf numFmtId="0" fontId="15" fillId="0" borderId="4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5" fillId="2" borderId="38" xfId="0" applyFont="1" applyFill="1" applyBorder="1" applyAlignment="1" applyProtection="1">
      <alignment horizontal="center"/>
      <protection locked="0"/>
    </xf>
    <xf numFmtId="0" fontId="5" fillId="2" borderId="39" xfId="0" applyFont="1" applyFill="1" applyBorder="1" applyAlignment="1" applyProtection="1">
      <alignment horizontal="center"/>
      <protection locked="0"/>
    </xf>
    <xf numFmtId="0" fontId="5" fillId="2" borderId="43" xfId="0" applyFont="1" applyFill="1" applyBorder="1" applyAlignment="1" applyProtection="1">
      <alignment horizontal="center"/>
      <protection locked="0"/>
    </xf>
    <xf numFmtId="0" fontId="5" fillId="2" borderId="44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6">
    <cellStyle name="Comma" xfId="1" builtinId="3"/>
    <cellStyle name="Comma 2" xfId="5" xr:uid="{12593930-2720-48B3-A425-7382D3E04362}"/>
    <cellStyle name="Hyperlink" xfId="2" builtinId="8"/>
    <cellStyle name="Hyperlink 2" xfId="4" xr:uid="{CF352AB1-4717-460A-A766-D3393A1585F0}"/>
    <cellStyle name="Normal" xfId="0" builtinId="0"/>
    <cellStyle name="Normal 2" xfId="3" xr:uid="{A24009F4-6D19-4C0F-8F1A-E44927954273}"/>
  </cellStyles>
  <dxfs count="21">
    <dxf>
      <fill>
        <patternFill>
          <bgColor rgb="FFD8FBD5"/>
        </patternFill>
      </fill>
      <border>
        <vertical/>
        <horizontal/>
      </border>
    </dxf>
    <dxf>
      <fill>
        <patternFill>
          <bgColor rgb="FF93F48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93F48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93F48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3F48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93F48C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3F48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D8FBD5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D8FBD5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D8FBD5"/>
        </patternFill>
      </fill>
      <border>
        <vertical/>
        <horizontal/>
      </border>
    </dxf>
    <dxf>
      <fill>
        <patternFill>
          <bgColor rgb="FFD8FBD5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D8FBD5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D8FBD5"/>
        </patternFill>
      </fill>
      <border>
        <vertical/>
        <horizontal/>
      </border>
    </dxf>
    <dxf>
      <fill>
        <patternFill>
          <bgColor rgb="FF93F48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93F48C"/>
        </patternFill>
      </fill>
      <border>
        <left style="thin">
          <color auto="1"/>
        </left>
        <right style="thin">
          <color auto="1"/>
        </right>
        <vertical/>
        <horizontal/>
      </border>
    </dxf>
  </dxfs>
  <tableStyles count="0" defaultTableStyle="TableStyleMedium2" defaultPivotStyle="PivotStyleLight16"/>
  <colors>
    <mruColors>
      <color rgb="FFD8F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38100</xdr:rowOff>
    </xdr:from>
    <xdr:to>
      <xdr:col>1</xdr:col>
      <xdr:colOff>462280</xdr:colOff>
      <xdr:row>2</xdr:row>
      <xdr:rowOff>79039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38100"/>
          <a:ext cx="325120" cy="4695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33</xdr:row>
          <xdr:rowOff>590550</xdr:rowOff>
        </xdr:from>
        <xdr:to>
          <xdr:col>7</xdr:col>
          <xdr:colOff>847725</xdr:colOff>
          <xdr:row>35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34</xdr:row>
          <xdr:rowOff>171450</xdr:rowOff>
        </xdr:from>
        <xdr:to>
          <xdr:col>7</xdr:col>
          <xdr:colOff>771525</xdr:colOff>
          <xdr:row>36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35</xdr:row>
          <xdr:rowOff>161925</xdr:rowOff>
        </xdr:from>
        <xdr:to>
          <xdr:col>7</xdr:col>
          <xdr:colOff>771525</xdr:colOff>
          <xdr:row>37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heehan\Downloads\T2%20DRAFT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inance%20Systems\Expenses%20Forms\Expenses%20form%20-%20DRAFT%202%20Haz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2"/>
      <sheetName val="Lookups"/>
      <sheetName val="Supporting Information"/>
      <sheetName val="Sheet3"/>
    </sheetNames>
    <sheetDataSet>
      <sheetData sheetId="0"/>
      <sheetData sheetId="1">
        <row r="2">
          <cell r="A2" t="str">
            <v>Charge To Options</v>
          </cell>
        </row>
        <row r="3">
          <cell r="A3" t="str">
            <v>Select which type of account to charge to</v>
          </cell>
          <cell r="B3" t="str">
            <v>Select which type of account to charge to from the drop-down list above.</v>
          </cell>
        </row>
        <row r="4">
          <cell r="A4" t="str">
            <v>~ ~ ~ ~ ~</v>
          </cell>
          <cell r="B4" t="str">
            <v>Select which type of account to charge to from the drop-down list above.</v>
          </cell>
        </row>
        <row r="5">
          <cell r="A5" t="str">
            <v>Cost Centre</v>
          </cell>
          <cell r="B5" t="str">
            <v>A Cost Centre Code and an Expense Code starting with 8 should be entered. Do not enter a Project Code.</v>
          </cell>
        </row>
        <row r="6">
          <cell r="A6" t="str">
            <v>D Account</v>
          </cell>
          <cell r="B6" t="str">
            <v>A Cost Centre Code, an Expense Code starting with 9, and a Project Code should be entered.</v>
          </cell>
        </row>
        <row r="7">
          <cell r="A7" t="str">
            <v>Research Grant Number</v>
          </cell>
          <cell r="B7" t="str">
            <v>A Cost Centre Code, an Expense Code starting with 9, and a Project Code should be entered.</v>
          </cell>
        </row>
        <row r="8">
          <cell r="A8" t="str">
            <v>Conference Allowance</v>
          </cell>
          <cell r="B8" t="str">
            <v>Coding is NOT required for Conference Allowance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azel Draft"/>
      <sheetName val="Supporting Information"/>
      <sheetName val="Sample"/>
      <sheetName val="Advance Form"/>
      <sheetName val="T2 Supporting Information"/>
      <sheetName val="Changes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 t="str">
            <v>EUR-Euro</v>
          </cell>
        </row>
        <row r="8">
          <cell r="D8" t="str">
            <v>GBP-Pound Sterling</v>
          </cell>
        </row>
        <row r="9">
          <cell r="D9" t="str">
            <v>USD-US Dollar</v>
          </cell>
        </row>
        <row r="10">
          <cell r="D10" t="str">
            <v>~ ~ ~ ~ ~</v>
          </cell>
        </row>
        <row r="11">
          <cell r="D11" t="str">
            <v>AED-UAE Dirham</v>
          </cell>
        </row>
        <row r="12">
          <cell r="D12" t="str">
            <v>AFN-Afghani</v>
          </cell>
        </row>
        <row r="13">
          <cell r="D13" t="str">
            <v>ALL-Lek</v>
          </cell>
        </row>
        <row r="14">
          <cell r="D14" t="str">
            <v>AMD-Armenian Dram</v>
          </cell>
        </row>
        <row r="15">
          <cell r="D15" t="str">
            <v>ANG-Netherlands Antillean Guilder</v>
          </cell>
        </row>
        <row r="16">
          <cell r="D16" t="str">
            <v>ANG-Netherlands Antillean Guilder</v>
          </cell>
        </row>
        <row r="17">
          <cell r="D17" t="str">
            <v>AOA-Kwanza</v>
          </cell>
        </row>
        <row r="18">
          <cell r="D18" t="str">
            <v>ARS-Argentine Peso</v>
          </cell>
        </row>
        <row r="19">
          <cell r="D19" t="str">
            <v>AUD-Australian Dollar</v>
          </cell>
        </row>
        <row r="20">
          <cell r="D20" t="str">
            <v>AWG-Aruban Florin</v>
          </cell>
        </row>
        <row r="21">
          <cell r="D21" t="str">
            <v>AZN-Azerbaijanian Manat</v>
          </cell>
        </row>
        <row r="22">
          <cell r="D22" t="str">
            <v>BAM-Convertible Mark</v>
          </cell>
        </row>
        <row r="23">
          <cell r="D23" t="str">
            <v>BBD-Barbados Dollar</v>
          </cell>
        </row>
        <row r="24">
          <cell r="D24" t="str">
            <v>BDT-Taka</v>
          </cell>
        </row>
        <row r="25">
          <cell r="D25" t="str">
            <v>BGN-Bulgarian Lev</v>
          </cell>
        </row>
        <row r="26">
          <cell r="D26" t="str">
            <v>BHD-Bahraini Dinar</v>
          </cell>
        </row>
        <row r="27">
          <cell r="D27" t="str">
            <v>BIF-Burundi Franc</v>
          </cell>
        </row>
        <row r="28">
          <cell r="D28" t="str">
            <v>BMD-Bermudian Dollar</v>
          </cell>
        </row>
        <row r="29">
          <cell r="D29" t="str">
            <v>BND-Brunei Dollar</v>
          </cell>
        </row>
        <row r="30">
          <cell r="D30" t="str">
            <v>BOB-Boliviano</v>
          </cell>
        </row>
        <row r="31">
          <cell r="D31" t="str">
            <v>BOV-Mvdol</v>
          </cell>
        </row>
        <row r="32">
          <cell r="D32" t="str">
            <v>BRL-Brazilian Real</v>
          </cell>
        </row>
        <row r="33">
          <cell r="D33" t="str">
            <v>BSD-Bahamian Dollar</v>
          </cell>
        </row>
        <row r="34">
          <cell r="D34" t="str">
            <v>BTN-Ngultrum</v>
          </cell>
        </row>
        <row r="35">
          <cell r="D35" t="str">
            <v>BWP-Pula</v>
          </cell>
        </row>
        <row r="36">
          <cell r="D36" t="str">
            <v>BYN-Belarusian Ruble</v>
          </cell>
        </row>
        <row r="37">
          <cell r="D37" t="str">
            <v>BZD-Belize Dollar</v>
          </cell>
        </row>
        <row r="38">
          <cell r="D38" t="str">
            <v>CAD-Canadian Dollar</v>
          </cell>
        </row>
        <row r="39">
          <cell r="D39" t="str">
            <v>CDF-Congolese Franc</v>
          </cell>
        </row>
        <row r="40">
          <cell r="D40" t="str">
            <v>CHE-WIR Euro</v>
          </cell>
        </row>
        <row r="41">
          <cell r="D41" t="str">
            <v>CHF-Swiss Franc</v>
          </cell>
        </row>
        <row r="42">
          <cell r="D42" t="str">
            <v>CHW-WIR Franc</v>
          </cell>
        </row>
        <row r="43">
          <cell r="D43" t="str">
            <v>CLF-Unidad de Fomento</v>
          </cell>
        </row>
        <row r="44">
          <cell r="D44" t="str">
            <v>CLP-Chilean Peso</v>
          </cell>
        </row>
        <row r="45">
          <cell r="D45" t="str">
            <v>CNY-Yuan Renminbi</v>
          </cell>
        </row>
        <row r="46">
          <cell r="D46" t="str">
            <v>COP-Colombian Peso</v>
          </cell>
        </row>
        <row r="47">
          <cell r="D47" t="str">
            <v>COU-Unidad de Valor Real</v>
          </cell>
        </row>
        <row r="48">
          <cell r="D48" t="str">
            <v>CRC-Costa Rican Colon</v>
          </cell>
        </row>
        <row r="49">
          <cell r="D49" t="str">
            <v>CUC-Peso Convertible</v>
          </cell>
        </row>
        <row r="50">
          <cell r="D50" t="str">
            <v>CUP-Cuban Peso</v>
          </cell>
        </row>
        <row r="51">
          <cell r="D51" t="str">
            <v>CVE-Cabo Verde Escudo</v>
          </cell>
        </row>
        <row r="52">
          <cell r="D52" t="str">
            <v>CZK-Czech Koruna</v>
          </cell>
        </row>
        <row r="53">
          <cell r="D53" t="str">
            <v>DJF-Djibouti Franc</v>
          </cell>
        </row>
        <row r="54">
          <cell r="D54" t="str">
            <v>DKK-Danish Krone</v>
          </cell>
        </row>
        <row r="55">
          <cell r="D55" t="str">
            <v>DOP-Dominican Peso</v>
          </cell>
        </row>
        <row r="56">
          <cell r="D56" t="str">
            <v>DZD-Algerian Dinar</v>
          </cell>
        </row>
        <row r="57">
          <cell r="D57" t="str">
            <v>EGP-Egyptian Pound</v>
          </cell>
        </row>
        <row r="58">
          <cell r="D58" t="str">
            <v>ERN-Nakfa</v>
          </cell>
        </row>
        <row r="59">
          <cell r="D59" t="str">
            <v>ETB-Ethiopian Birr</v>
          </cell>
        </row>
        <row r="60">
          <cell r="D60" t="str">
            <v>FJD-Fiji Dollar</v>
          </cell>
        </row>
        <row r="61">
          <cell r="D61" t="str">
            <v>FKP-Falkland Islands Pound</v>
          </cell>
        </row>
        <row r="62">
          <cell r="D62" t="str">
            <v>GEL-Lari</v>
          </cell>
        </row>
        <row r="63">
          <cell r="D63" t="str">
            <v>GHS-Ghana Cedi</v>
          </cell>
        </row>
        <row r="64">
          <cell r="D64" t="str">
            <v>GIP-Gibraltar Pound</v>
          </cell>
        </row>
        <row r="65">
          <cell r="D65" t="str">
            <v>GMD-Dalasi</v>
          </cell>
        </row>
        <row r="66">
          <cell r="D66" t="str">
            <v>GNF-Guinea Franc</v>
          </cell>
        </row>
        <row r="67">
          <cell r="D67" t="str">
            <v>GTQ-Quetzal</v>
          </cell>
        </row>
        <row r="68">
          <cell r="D68" t="str">
            <v>GYD-Guyana Dollar</v>
          </cell>
        </row>
        <row r="69">
          <cell r="D69" t="str">
            <v>HKD-Hong Kong Dollar</v>
          </cell>
        </row>
        <row r="70">
          <cell r="D70" t="str">
            <v>HNL-Lempira</v>
          </cell>
        </row>
        <row r="71">
          <cell r="D71" t="str">
            <v>HRK-Kuna</v>
          </cell>
        </row>
        <row r="72">
          <cell r="D72" t="str">
            <v>HTG-Gourde</v>
          </cell>
        </row>
        <row r="73">
          <cell r="D73" t="str">
            <v>HUF-Forint</v>
          </cell>
        </row>
        <row r="74">
          <cell r="D74" t="str">
            <v>IDR-Rupiah</v>
          </cell>
        </row>
        <row r="75">
          <cell r="D75" t="str">
            <v>ILS-New Israeli Sheqel</v>
          </cell>
        </row>
        <row r="76">
          <cell r="D76" t="str">
            <v>INR-Indian Rupee</v>
          </cell>
        </row>
        <row r="77">
          <cell r="D77" t="str">
            <v>IQD-Iraqi Dinar</v>
          </cell>
        </row>
        <row r="78">
          <cell r="D78" t="str">
            <v>IRR-Iranian Rial</v>
          </cell>
        </row>
        <row r="79">
          <cell r="D79" t="str">
            <v>ISK-Iceland Krona</v>
          </cell>
        </row>
        <row r="80">
          <cell r="D80" t="str">
            <v>JMD-Jamaican Dollar</v>
          </cell>
        </row>
        <row r="81">
          <cell r="D81" t="str">
            <v>JOD-Jordanian Dinar</v>
          </cell>
        </row>
        <row r="82">
          <cell r="D82" t="str">
            <v>JPY-Yen</v>
          </cell>
        </row>
        <row r="83">
          <cell r="D83" t="str">
            <v>KES-Kenyan Shilling</v>
          </cell>
        </row>
        <row r="84">
          <cell r="D84" t="str">
            <v>KGS-Som</v>
          </cell>
        </row>
        <row r="85">
          <cell r="D85" t="str">
            <v>KHR-Riel</v>
          </cell>
        </row>
        <row r="86">
          <cell r="D86" t="str">
            <v>KMF-Comoro Franc</v>
          </cell>
        </row>
        <row r="87">
          <cell r="D87" t="str">
            <v>KPW-North Korean Won</v>
          </cell>
        </row>
        <row r="88">
          <cell r="D88" t="str">
            <v>KRW-Won</v>
          </cell>
        </row>
        <row r="89">
          <cell r="D89" t="str">
            <v>KWD-Kuwaiti Dinar</v>
          </cell>
        </row>
        <row r="90">
          <cell r="D90" t="str">
            <v>KYD-Cayman Islands Dollar</v>
          </cell>
        </row>
        <row r="91">
          <cell r="D91" t="str">
            <v>KZT-Tenge</v>
          </cell>
        </row>
        <row r="92">
          <cell r="D92" t="str">
            <v>LAK-Kip</v>
          </cell>
        </row>
        <row r="93">
          <cell r="D93" t="str">
            <v>LBP-Lebanese Pound</v>
          </cell>
        </row>
        <row r="94">
          <cell r="D94" t="str">
            <v>LKR-Sri Lanka Rupee</v>
          </cell>
        </row>
        <row r="95">
          <cell r="D95" t="str">
            <v>LRD-Liberian Dollar</v>
          </cell>
        </row>
        <row r="96">
          <cell r="D96" t="str">
            <v>LSL-Loti</v>
          </cell>
        </row>
        <row r="97">
          <cell r="D97" t="str">
            <v>LYD-Libyan Dinar</v>
          </cell>
        </row>
        <row r="98">
          <cell r="D98" t="str">
            <v>MAD-Moroccan Dirham</v>
          </cell>
        </row>
        <row r="99">
          <cell r="D99" t="str">
            <v>MDL-Moldovan Leu</v>
          </cell>
        </row>
        <row r="100">
          <cell r="D100" t="str">
            <v>MGA-Malagasy Ariary</v>
          </cell>
        </row>
        <row r="101">
          <cell r="D101" t="str">
            <v>MKD-Denar</v>
          </cell>
        </row>
        <row r="102">
          <cell r="D102" t="str">
            <v>MMK-Kyat</v>
          </cell>
        </row>
        <row r="103">
          <cell r="D103" t="str">
            <v>MNT-Tugrik</v>
          </cell>
        </row>
        <row r="104">
          <cell r="D104" t="str">
            <v>MOP-Pataca</v>
          </cell>
        </row>
        <row r="105">
          <cell r="D105" t="str">
            <v>MRO-Ouguiya</v>
          </cell>
        </row>
        <row r="106">
          <cell r="D106" t="str">
            <v>MUR-Mauritius Rupee</v>
          </cell>
        </row>
        <row r="107">
          <cell r="D107" t="str">
            <v>MVR-Rufiyaa</v>
          </cell>
        </row>
        <row r="108">
          <cell r="D108" t="str">
            <v>MWK-Malawi Kwacha</v>
          </cell>
        </row>
        <row r="109">
          <cell r="D109" t="str">
            <v>MXN-Mexican Peso</v>
          </cell>
        </row>
        <row r="110">
          <cell r="D110" t="str">
            <v>MXV-Mexican Unidad de Inversion (UDI)</v>
          </cell>
        </row>
        <row r="111">
          <cell r="D111" t="str">
            <v>MYR-Malaysian Ringgit</v>
          </cell>
        </row>
        <row r="112">
          <cell r="D112" t="str">
            <v>MZN-Mozambique Metical</v>
          </cell>
        </row>
        <row r="113">
          <cell r="D113" t="str">
            <v>NAD-Namibia Dollar</v>
          </cell>
        </row>
        <row r="114">
          <cell r="D114" t="str">
            <v>NGN-Naira</v>
          </cell>
        </row>
        <row r="115">
          <cell r="D115" t="str">
            <v>NIO-Cordoba Oro</v>
          </cell>
        </row>
        <row r="116">
          <cell r="D116" t="str">
            <v>NOK-Norwegian Krone</v>
          </cell>
        </row>
        <row r="117">
          <cell r="D117" t="str">
            <v>NOK-Norwegian Krone</v>
          </cell>
        </row>
        <row r="118">
          <cell r="D118" t="str">
            <v>NPR-Nepalese Rupee</v>
          </cell>
        </row>
        <row r="119">
          <cell r="D119" t="str">
            <v>NZD-New Zealand Dollar</v>
          </cell>
        </row>
        <row r="120">
          <cell r="D120" t="str">
            <v>OMR-Rial Omani</v>
          </cell>
        </row>
        <row r="121">
          <cell r="D121" t="str">
            <v>PAB-Balboa</v>
          </cell>
        </row>
        <row r="122">
          <cell r="D122" t="str">
            <v>PEN-Sol</v>
          </cell>
        </row>
        <row r="123">
          <cell r="D123" t="str">
            <v>PGK-Kina</v>
          </cell>
        </row>
        <row r="124">
          <cell r="D124" t="str">
            <v>PHP-Philippine Peso</v>
          </cell>
        </row>
        <row r="125">
          <cell r="D125" t="str">
            <v>PKR-Pakistan Rupee</v>
          </cell>
        </row>
        <row r="126">
          <cell r="D126" t="str">
            <v>PLN-Zloty</v>
          </cell>
        </row>
        <row r="127">
          <cell r="D127" t="str">
            <v>PYG-Guarani</v>
          </cell>
        </row>
        <row r="128">
          <cell r="D128" t="str">
            <v>QAR-Qatari Rial</v>
          </cell>
        </row>
        <row r="129">
          <cell r="D129" t="str">
            <v>RON-Romanian Leu</v>
          </cell>
        </row>
        <row r="130">
          <cell r="D130" t="str">
            <v>RSD-Serbian Dinar</v>
          </cell>
        </row>
        <row r="131">
          <cell r="D131" t="str">
            <v>RUB-Russian Ruble</v>
          </cell>
        </row>
        <row r="132">
          <cell r="D132" t="str">
            <v>RWF-Rwanda Franc</v>
          </cell>
        </row>
        <row r="133">
          <cell r="D133" t="str">
            <v>SAR-Saudi Riyal</v>
          </cell>
        </row>
        <row r="134">
          <cell r="D134" t="str">
            <v>SBD-Solomon Islands Dollar</v>
          </cell>
        </row>
        <row r="135">
          <cell r="D135" t="str">
            <v>SCR-Seychelles Rupee</v>
          </cell>
        </row>
        <row r="136">
          <cell r="D136" t="str">
            <v>SDG-Sudanese Pound</v>
          </cell>
        </row>
        <row r="137">
          <cell r="D137" t="str">
            <v>SEK-Swedish Krona</v>
          </cell>
        </row>
        <row r="138">
          <cell r="D138" t="str">
            <v>SGD-Singapore Dollar</v>
          </cell>
        </row>
        <row r="139">
          <cell r="D139" t="str">
            <v>SHP-Saint Helena Pound</v>
          </cell>
        </row>
        <row r="140">
          <cell r="D140" t="str">
            <v>SLL-Leone</v>
          </cell>
        </row>
        <row r="141">
          <cell r="D141" t="str">
            <v>SOS-Somali Shilling</v>
          </cell>
        </row>
        <row r="142">
          <cell r="D142" t="str">
            <v>SRD-Surinam Dollar</v>
          </cell>
        </row>
        <row r="143">
          <cell r="D143" t="str">
            <v>SSP-South Sudanese Pound</v>
          </cell>
        </row>
        <row r="144">
          <cell r="D144" t="str">
            <v>STD-Dobra</v>
          </cell>
        </row>
        <row r="145">
          <cell r="D145" t="str">
            <v>SVC-El Salvador Colon</v>
          </cell>
        </row>
        <row r="146">
          <cell r="D146" t="str">
            <v>SYP-Syrian Pound</v>
          </cell>
        </row>
        <row r="147">
          <cell r="D147" t="str">
            <v>SZL-Lilangeni</v>
          </cell>
        </row>
        <row r="148">
          <cell r="D148" t="str">
            <v>THB-Baht</v>
          </cell>
        </row>
        <row r="149">
          <cell r="D149" t="str">
            <v>TJS-Somoni</v>
          </cell>
        </row>
        <row r="150">
          <cell r="D150" t="str">
            <v>TMT-Turkmenistan New Manat</v>
          </cell>
        </row>
        <row r="151">
          <cell r="D151" t="str">
            <v>TND-Tunisian Dinar</v>
          </cell>
        </row>
        <row r="152">
          <cell r="D152" t="str">
            <v>TOP-Pa’anga</v>
          </cell>
        </row>
        <row r="153">
          <cell r="D153" t="str">
            <v>TRY-Turkish Lira</v>
          </cell>
        </row>
        <row r="154">
          <cell r="D154" t="str">
            <v>TTD-Trinidad and Tobago Dollar</v>
          </cell>
        </row>
        <row r="155">
          <cell r="D155" t="str">
            <v>TWD-New Taiwan Dollar</v>
          </cell>
        </row>
        <row r="156">
          <cell r="D156" t="str">
            <v>TZS-Tanzanian Shilling</v>
          </cell>
        </row>
        <row r="157">
          <cell r="D157" t="str">
            <v>UAH-Hryvnia</v>
          </cell>
        </row>
        <row r="158">
          <cell r="D158" t="str">
            <v>UGX-Uganda Shilling</v>
          </cell>
        </row>
        <row r="159">
          <cell r="D159" t="str">
            <v>UYI-Uruguay Peso en Unidades Indexadas (URUIURUI)</v>
          </cell>
        </row>
        <row r="160">
          <cell r="D160" t="str">
            <v>UYU-Peso Uruguayo</v>
          </cell>
        </row>
        <row r="161">
          <cell r="D161" t="str">
            <v>UZS-Uzbekistan Sum</v>
          </cell>
        </row>
        <row r="162">
          <cell r="D162" t="str">
            <v>VEF-Bolívar</v>
          </cell>
        </row>
        <row r="163">
          <cell r="D163" t="str">
            <v>VND-Dong</v>
          </cell>
        </row>
        <row r="164">
          <cell r="D164" t="str">
            <v>VUV-Vatu</v>
          </cell>
        </row>
        <row r="165">
          <cell r="D165" t="str">
            <v>WST-Tala</v>
          </cell>
        </row>
        <row r="166">
          <cell r="D166" t="str">
            <v>XAF-CFA Franc BEAC</v>
          </cell>
        </row>
        <row r="167">
          <cell r="D167" t="str">
            <v>XCD-East Caribbean Dollar</v>
          </cell>
        </row>
        <row r="168">
          <cell r="D168" t="str">
            <v>XCD-East Caribbean Dollar</v>
          </cell>
        </row>
        <row r="169">
          <cell r="D169" t="str">
            <v>XDR-SDR (Special Drawing Right)</v>
          </cell>
        </row>
        <row r="170">
          <cell r="D170" t="str">
            <v>XOF-CFA Franc BCEAO</v>
          </cell>
        </row>
        <row r="171">
          <cell r="D171" t="str">
            <v>XPF-CFP Franc</v>
          </cell>
        </row>
        <row r="172">
          <cell r="D172" t="str">
            <v>XSU-Sucre</v>
          </cell>
        </row>
        <row r="173">
          <cell r="D173" t="str">
            <v>XUA-ADB Unit of Account</v>
          </cell>
        </row>
        <row r="174">
          <cell r="D174" t="str">
            <v>YER-Yemeni Rial</v>
          </cell>
        </row>
        <row r="175">
          <cell r="D175" t="str">
            <v>ZAR-Rand</v>
          </cell>
        </row>
        <row r="176">
          <cell r="D176" t="str">
            <v>ZMW-Zambian Kwacha</v>
          </cell>
        </row>
        <row r="177">
          <cell r="D177" t="str">
            <v>ZWL-Zimbabwe Dollar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cd.ie/finance/financeoffice/staffexpenses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AD9C0-D671-4BF9-B78A-35ED1E6B475D}">
  <sheetPr codeName="Sheet1"/>
  <dimension ref="B2:D173"/>
  <sheetViews>
    <sheetView workbookViewId="0">
      <selection activeCell="B3" sqref="B3"/>
    </sheetView>
  </sheetViews>
  <sheetFormatPr defaultRowHeight="12.75" x14ac:dyDescent="0.2"/>
  <cols>
    <col min="2" max="2" width="47.7109375" bestFit="1" customWidth="1"/>
    <col min="3" max="3" width="13.28515625" bestFit="1" customWidth="1"/>
    <col min="4" max="4" width="44" bestFit="1" customWidth="1"/>
  </cols>
  <sheetData>
    <row r="2" spans="2:4" x14ac:dyDescent="0.2">
      <c r="B2" s="4" t="s">
        <v>43</v>
      </c>
      <c r="C2" s="4" t="s">
        <v>44</v>
      </c>
      <c r="D2" s="4" t="s">
        <v>45</v>
      </c>
    </row>
    <row r="3" spans="2:4" x14ac:dyDescent="0.2">
      <c r="B3" s="5" t="str">
        <f>C3&amp;"-"&amp;D3</f>
        <v>EUR-Euro</v>
      </c>
      <c r="C3" s="5" t="s">
        <v>46</v>
      </c>
      <c r="D3" s="5" t="s">
        <v>47</v>
      </c>
    </row>
    <row r="4" spans="2:4" x14ac:dyDescent="0.2">
      <c r="B4" s="5" t="str">
        <f>C4&amp;"-"&amp;D4</f>
        <v>GBP-Pound Sterling</v>
      </c>
      <c r="C4" s="5" t="s">
        <v>48</v>
      </c>
      <c r="D4" s="5" t="s">
        <v>49</v>
      </c>
    </row>
    <row r="5" spans="2:4" x14ac:dyDescent="0.2">
      <c r="B5" s="5" t="str">
        <f>C5&amp;"-"&amp;D5</f>
        <v>USD-US Dollar</v>
      </c>
      <c r="C5" s="5" t="s">
        <v>50</v>
      </c>
      <c r="D5" s="5" t="s">
        <v>51</v>
      </c>
    </row>
    <row r="6" spans="2:4" x14ac:dyDescent="0.2">
      <c r="B6" s="5" t="str">
        <f>"~ ~ ~ ~ ~"</f>
        <v>~ ~ ~ ~ ~</v>
      </c>
      <c r="C6" s="5"/>
      <c r="D6" s="5"/>
    </row>
    <row r="7" spans="2:4" x14ac:dyDescent="0.2">
      <c r="B7" s="5" t="str">
        <f>C7&amp;"-"&amp;D7</f>
        <v>AED-UAE Dirham</v>
      </c>
      <c r="C7" s="5" t="s">
        <v>52</v>
      </c>
      <c r="D7" s="5" t="s">
        <v>53</v>
      </c>
    </row>
    <row r="8" spans="2:4" x14ac:dyDescent="0.2">
      <c r="B8" s="5" t="str">
        <f t="shared" ref="B8:B71" si="0">C8&amp;"-"&amp;D8</f>
        <v>AFN-Afghani</v>
      </c>
      <c r="C8" s="5" t="s">
        <v>54</v>
      </c>
      <c r="D8" s="5" t="s">
        <v>55</v>
      </c>
    </row>
    <row r="9" spans="2:4" x14ac:dyDescent="0.2">
      <c r="B9" s="5" t="str">
        <f t="shared" si="0"/>
        <v>ALL-Lek</v>
      </c>
      <c r="C9" s="5" t="s">
        <v>56</v>
      </c>
      <c r="D9" s="5" t="s">
        <v>57</v>
      </c>
    </row>
    <row r="10" spans="2:4" x14ac:dyDescent="0.2">
      <c r="B10" s="5" t="str">
        <f t="shared" si="0"/>
        <v>AMD-Armenian Dram</v>
      </c>
      <c r="C10" s="5" t="s">
        <v>58</v>
      </c>
      <c r="D10" s="5" t="s">
        <v>59</v>
      </c>
    </row>
    <row r="11" spans="2:4" x14ac:dyDescent="0.2">
      <c r="B11" s="5" t="str">
        <f t="shared" si="0"/>
        <v>ANG-Netherlands Antillean Guilder</v>
      </c>
      <c r="C11" s="5" t="s">
        <v>60</v>
      </c>
      <c r="D11" s="5" t="s">
        <v>61</v>
      </c>
    </row>
    <row r="12" spans="2:4" x14ac:dyDescent="0.2">
      <c r="B12" s="5" t="str">
        <f t="shared" si="0"/>
        <v>ANG-Netherlands Antillean Guilder</v>
      </c>
      <c r="C12" s="5" t="s">
        <v>60</v>
      </c>
      <c r="D12" s="5" t="s">
        <v>61</v>
      </c>
    </row>
    <row r="13" spans="2:4" x14ac:dyDescent="0.2">
      <c r="B13" s="5" t="str">
        <f t="shared" si="0"/>
        <v>AOA-Kwanza</v>
      </c>
      <c r="C13" s="5" t="s">
        <v>62</v>
      </c>
      <c r="D13" s="5" t="s">
        <v>63</v>
      </c>
    </row>
    <row r="14" spans="2:4" x14ac:dyDescent="0.2">
      <c r="B14" s="5" t="str">
        <f t="shared" si="0"/>
        <v>ARS-Argentine Peso</v>
      </c>
      <c r="C14" s="5" t="s">
        <v>64</v>
      </c>
      <c r="D14" s="5" t="s">
        <v>65</v>
      </c>
    </row>
    <row r="15" spans="2:4" x14ac:dyDescent="0.2">
      <c r="B15" s="5" t="str">
        <f t="shared" si="0"/>
        <v>AUD-Australian Dollar</v>
      </c>
      <c r="C15" s="5" t="s">
        <v>66</v>
      </c>
      <c r="D15" s="5" t="s">
        <v>67</v>
      </c>
    </row>
    <row r="16" spans="2:4" x14ac:dyDescent="0.2">
      <c r="B16" s="5" t="str">
        <f t="shared" si="0"/>
        <v>AWG-Aruban Florin</v>
      </c>
      <c r="C16" s="5" t="s">
        <v>68</v>
      </c>
      <c r="D16" s="5" t="s">
        <v>69</v>
      </c>
    </row>
    <row r="17" spans="2:4" x14ac:dyDescent="0.2">
      <c r="B17" s="5" t="str">
        <f t="shared" si="0"/>
        <v>AZN-Azerbaijanian Manat</v>
      </c>
      <c r="C17" s="5" t="s">
        <v>70</v>
      </c>
      <c r="D17" s="5" t="s">
        <v>71</v>
      </c>
    </row>
    <row r="18" spans="2:4" x14ac:dyDescent="0.2">
      <c r="B18" s="5" t="str">
        <f t="shared" si="0"/>
        <v>BAM-Convertible Mark</v>
      </c>
      <c r="C18" s="5" t="s">
        <v>72</v>
      </c>
      <c r="D18" s="5" t="s">
        <v>73</v>
      </c>
    </row>
    <row r="19" spans="2:4" x14ac:dyDescent="0.2">
      <c r="B19" s="5" t="str">
        <f t="shared" si="0"/>
        <v>BBD-Barbados Dollar</v>
      </c>
      <c r="C19" s="5" t="s">
        <v>74</v>
      </c>
      <c r="D19" s="5" t="s">
        <v>75</v>
      </c>
    </row>
    <row r="20" spans="2:4" x14ac:dyDescent="0.2">
      <c r="B20" s="5" t="str">
        <f t="shared" si="0"/>
        <v>BDT-Taka</v>
      </c>
      <c r="C20" s="5" t="s">
        <v>76</v>
      </c>
      <c r="D20" s="5" t="s">
        <v>77</v>
      </c>
    </row>
    <row r="21" spans="2:4" x14ac:dyDescent="0.2">
      <c r="B21" s="5" t="str">
        <f t="shared" si="0"/>
        <v>BGN-Bulgarian Lev</v>
      </c>
      <c r="C21" s="5" t="s">
        <v>78</v>
      </c>
      <c r="D21" s="5" t="s">
        <v>79</v>
      </c>
    </row>
    <row r="22" spans="2:4" x14ac:dyDescent="0.2">
      <c r="B22" s="5" t="str">
        <f t="shared" si="0"/>
        <v>BHD-Bahraini Dinar</v>
      </c>
      <c r="C22" s="5" t="s">
        <v>80</v>
      </c>
      <c r="D22" s="5" t="s">
        <v>81</v>
      </c>
    </row>
    <row r="23" spans="2:4" x14ac:dyDescent="0.2">
      <c r="B23" s="5" t="str">
        <f t="shared" si="0"/>
        <v>BIF-Burundi Franc</v>
      </c>
      <c r="C23" s="5" t="s">
        <v>82</v>
      </c>
      <c r="D23" s="5" t="s">
        <v>83</v>
      </c>
    </row>
    <row r="24" spans="2:4" x14ac:dyDescent="0.2">
      <c r="B24" s="5" t="str">
        <f t="shared" si="0"/>
        <v>BMD-Bermudian Dollar</v>
      </c>
      <c r="C24" s="5" t="s">
        <v>84</v>
      </c>
      <c r="D24" s="5" t="s">
        <v>85</v>
      </c>
    </row>
    <row r="25" spans="2:4" x14ac:dyDescent="0.2">
      <c r="B25" s="5" t="str">
        <f t="shared" si="0"/>
        <v>BND-Brunei Dollar</v>
      </c>
      <c r="C25" s="5" t="s">
        <v>86</v>
      </c>
      <c r="D25" s="5" t="s">
        <v>87</v>
      </c>
    </row>
    <row r="26" spans="2:4" x14ac:dyDescent="0.2">
      <c r="B26" s="5" t="str">
        <f t="shared" si="0"/>
        <v>BOB-Boliviano</v>
      </c>
      <c r="C26" s="5" t="s">
        <v>88</v>
      </c>
      <c r="D26" s="5" t="s">
        <v>89</v>
      </c>
    </row>
    <row r="27" spans="2:4" x14ac:dyDescent="0.2">
      <c r="B27" s="5" t="str">
        <f t="shared" si="0"/>
        <v>BOV-Mvdol</v>
      </c>
      <c r="C27" s="5" t="s">
        <v>90</v>
      </c>
      <c r="D27" s="5" t="s">
        <v>91</v>
      </c>
    </row>
    <row r="28" spans="2:4" x14ac:dyDescent="0.2">
      <c r="B28" s="5" t="str">
        <f t="shared" si="0"/>
        <v>BRL-Brazilian Real</v>
      </c>
      <c r="C28" s="5" t="s">
        <v>92</v>
      </c>
      <c r="D28" s="5" t="s">
        <v>93</v>
      </c>
    </row>
    <row r="29" spans="2:4" x14ac:dyDescent="0.2">
      <c r="B29" s="5" t="str">
        <f t="shared" si="0"/>
        <v>BSD-Bahamian Dollar</v>
      </c>
      <c r="C29" s="5" t="s">
        <v>94</v>
      </c>
      <c r="D29" s="5" t="s">
        <v>95</v>
      </c>
    </row>
    <row r="30" spans="2:4" x14ac:dyDescent="0.2">
      <c r="B30" s="5" t="str">
        <f t="shared" si="0"/>
        <v>BTN-Ngultrum</v>
      </c>
      <c r="C30" s="5" t="s">
        <v>96</v>
      </c>
      <c r="D30" s="5" t="s">
        <v>97</v>
      </c>
    </row>
    <row r="31" spans="2:4" x14ac:dyDescent="0.2">
      <c r="B31" s="5" t="str">
        <f t="shared" si="0"/>
        <v>BWP-Pula</v>
      </c>
      <c r="C31" s="5" t="s">
        <v>98</v>
      </c>
      <c r="D31" s="5" t="s">
        <v>99</v>
      </c>
    </row>
    <row r="32" spans="2:4" x14ac:dyDescent="0.2">
      <c r="B32" s="5" t="str">
        <f t="shared" si="0"/>
        <v>BYN-Belarusian Ruble</v>
      </c>
      <c r="C32" s="5" t="s">
        <v>100</v>
      </c>
      <c r="D32" s="5" t="s">
        <v>101</v>
      </c>
    </row>
    <row r="33" spans="2:4" x14ac:dyDescent="0.2">
      <c r="B33" s="5" t="str">
        <f t="shared" si="0"/>
        <v>BZD-Belize Dollar</v>
      </c>
      <c r="C33" s="5" t="s">
        <v>102</v>
      </c>
      <c r="D33" s="5" t="s">
        <v>103</v>
      </c>
    </row>
    <row r="34" spans="2:4" x14ac:dyDescent="0.2">
      <c r="B34" s="5" t="str">
        <f t="shared" si="0"/>
        <v>CAD-Canadian Dollar</v>
      </c>
      <c r="C34" s="5" t="s">
        <v>104</v>
      </c>
      <c r="D34" s="5" t="s">
        <v>105</v>
      </c>
    </row>
    <row r="35" spans="2:4" x14ac:dyDescent="0.2">
      <c r="B35" s="5" t="str">
        <f t="shared" si="0"/>
        <v>CDF-Congolese Franc</v>
      </c>
      <c r="C35" s="5" t="s">
        <v>106</v>
      </c>
      <c r="D35" s="5" t="s">
        <v>107</v>
      </c>
    </row>
    <row r="36" spans="2:4" x14ac:dyDescent="0.2">
      <c r="B36" s="5" t="str">
        <f t="shared" si="0"/>
        <v>CHE-WIR Euro</v>
      </c>
      <c r="C36" s="5" t="s">
        <v>108</v>
      </c>
      <c r="D36" s="5" t="s">
        <v>109</v>
      </c>
    </row>
    <row r="37" spans="2:4" x14ac:dyDescent="0.2">
      <c r="B37" s="5" t="str">
        <f t="shared" si="0"/>
        <v>CHF-Swiss Franc</v>
      </c>
      <c r="C37" s="5" t="s">
        <v>110</v>
      </c>
      <c r="D37" s="5" t="s">
        <v>111</v>
      </c>
    </row>
    <row r="38" spans="2:4" x14ac:dyDescent="0.2">
      <c r="B38" s="5" t="str">
        <f t="shared" si="0"/>
        <v>CHW-WIR Franc</v>
      </c>
      <c r="C38" s="5" t="s">
        <v>112</v>
      </c>
      <c r="D38" s="5" t="s">
        <v>113</v>
      </c>
    </row>
    <row r="39" spans="2:4" x14ac:dyDescent="0.2">
      <c r="B39" s="5" t="str">
        <f t="shared" si="0"/>
        <v>CLF-Unidad de Fomento</v>
      </c>
      <c r="C39" s="5" t="s">
        <v>114</v>
      </c>
      <c r="D39" s="5" t="s">
        <v>115</v>
      </c>
    </row>
    <row r="40" spans="2:4" x14ac:dyDescent="0.2">
      <c r="B40" s="5" t="str">
        <f t="shared" si="0"/>
        <v>CLP-Chilean Peso</v>
      </c>
      <c r="C40" s="5" t="s">
        <v>116</v>
      </c>
      <c r="D40" s="5" t="s">
        <v>117</v>
      </c>
    </row>
    <row r="41" spans="2:4" x14ac:dyDescent="0.2">
      <c r="B41" s="5" t="str">
        <f t="shared" si="0"/>
        <v>CNY-Yuan Renminbi</v>
      </c>
      <c r="C41" s="5" t="s">
        <v>118</v>
      </c>
      <c r="D41" s="5" t="s">
        <v>119</v>
      </c>
    </row>
    <row r="42" spans="2:4" x14ac:dyDescent="0.2">
      <c r="B42" s="5" t="str">
        <f t="shared" si="0"/>
        <v>COP-Colombian Peso</v>
      </c>
      <c r="C42" s="5" t="s">
        <v>120</v>
      </c>
      <c r="D42" s="5" t="s">
        <v>121</v>
      </c>
    </row>
    <row r="43" spans="2:4" x14ac:dyDescent="0.2">
      <c r="B43" s="5" t="str">
        <f t="shared" si="0"/>
        <v>COU-Unidad de Valor Real</v>
      </c>
      <c r="C43" s="5" t="s">
        <v>122</v>
      </c>
      <c r="D43" s="5" t="s">
        <v>123</v>
      </c>
    </row>
    <row r="44" spans="2:4" x14ac:dyDescent="0.2">
      <c r="B44" s="5" t="str">
        <f t="shared" si="0"/>
        <v>CRC-Costa Rican Colon</v>
      </c>
      <c r="C44" s="5" t="s">
        <v>124</v>
      </c>
      <c r="D44" s="5" t="s">
        <v>125</v>
      </c>
    </row>
    <row r="45" spans="2:4" x14ac:dyDescent="0.2">
      <c r="B45" s="5" t="str">
        <f t="shared" si="0"/>
        <v>CUC-Peso Convertible</v>
      </c>
      <c r="C45" s="5" t="s">
        <v>126</v>
      </c>
      <c r="D45" s="5" t="s">
        <v>127</v>
      </c>
    </row>
    <row r="46" spans="2:4" x14ac:dyDescent="0.2">
      <c r="B46" s="5" t="str">
        <f t="shared" si="0"/>
        <v>CUP-Cuban Peso</v>
      </c>
      <c r="C46" s="5" t="s">
        <v>128</v>
      </c>
      <c r="D46" s="5" t="s">
        <v>129</v>
      </c>
    </row>
    <row r="47" spans="2:4" x14ac:dyDescent="0.2">
      <c r="B47" s="5" t="str">
        <f t="shared" si="0"/>
        <v>CVE-Cabo Verde Escudo</v>
      </c>
      <c r="C47" s="5" t="s">
        <v>130</v>
      </c>
      <c r="D47" s="5" t="s">
        <v>131</v>
      </c>
    </row>
    <row r="48" spans="2:4" x14ac:dyDescent="0.2">
      <c r="B48" s="5" t="str">
        <f t="shared" si="0"/>
        <v>CZK-Czech Koruna</v>
      </c>
      <c r="C48" s="5" t="s">
        <v>132</v>
      </c>
      <c r="D48" s="5" t="s">
        <v>133</v>
      </c>
    </row>
    <row r="49" spans="2:4" x14ac:dyDescent="0.2">
      <c r="B49" s="5" t="str">
        <f t="shared" si="0"/>
        <v>DJF-Djibouti Franc</v>
      </c>
      <c r="C49" s="5" t="s">
        <v>134</v>
      </c>
      <c r="D49" s="5" t="s">
        <v>135</v>
      </c>
    </row>
    <row r="50" spans="2:4" x14ac:dyDescent="0.2">
      <c r="B50" s="5" t="str">
        <f t="shared" si="0"/>
        <v>DKK-Danish Krone</v>
      </c>
      <c r="C50" s="5" t="s">
        <v>136</v>
      </c>
      <c r="D50" s="5" t="s">
        <v>137</v>
      </c>
    </row>
    <row r="51" spans="2:4" x14ac:dyDescent="0.2">
      <c r="B51" s="5" t="str">
        <f t="shared" si="0"/>
        <v>DOP-Dominican Peso</v>
      </c>
      <c r="C51" s="5" t="s">
        <v>138</v>
      </c>
      <c r="D51" s="5" t="s">
        <v>139</v>
      </c>
    </row>
    <row r="52" spans="2:4" x14ac:dyDescent="0.2">
      <c r="B52" s="5" t="str">
        <f t="shared" si="0"/>
        <v>DZD-Algerian Dinar</v>
      </c>
      <c r="C52" s="5" t="s">
        <v>140</v>
      </c>
      <c r="D52" s="5" t="s">
        <v>141</v>
      </c>
    </row>
    <row r="53" spans="2:4" x14ac:dyDescent="0.2">
      <c r="B53" s="5" t="str">
        <f t="shared" si="0"/>
        <v>EGP-Egyptian Pound</v>
      </c>
      <c r="C53" s="5" t="s">
        <v>142</v>
      </c>
      <c r="D53" s="5" t="s">
        <v>143</v>
      </c>
    </row>
    <row r="54" spans="2:4" x14ac:dyDescent="0.2">
      <c r="B54" s="5" t="str">
        <f t="shared" si="0"/>
        <v>ERN-Nakfa</v>
      </c>
      <c r="C54" s="5" t="s">
        <v>144</v>
      </c>
      <c r="D54" s="5" t="s">
        <v>145</v>
      </c>
    </row>
    <row r="55" spans="2:4" x14ac:dyDescent="0.2">
      <c r="B55" s="5" t="str">
        <f t="shared" si="0"/>
        <v>ETB-Ethiopian Birr</v>
      </c>
      <c r="C55" s="5" t="s">
        <v>146</v>
      </c>
      <c r="D55" s="5" t="s">
        <v>147</v>
      </c>
    </row>
    <row r="56" spans="2:4" x14ac:dyDescent="0.2">
      <c r="B56" s="5" t="str">
        <f t="shared" si="0"/>
        <v>FJD-Fiji Dollar</v>
      </c>
      <c r="C56" s="5" t="s">
        <v>148</v>
      </c>
      <c r="D56" s="5" t="s">
        <v>149</v>
      </c>
    </row>
    <row r="57" spans="2:4" x14ac:dyDescent="0.2">
      <c r="B57" s="5" t="str">
        <f t="shared" si="0"/>
        <v>FKP-Falkland Islands Pound</v>
      </c>
      <c r="C57" s="5" t="s">
        <v>150</v>
      </c>
      <c r="D57" s="5" t="s">
        <v>151</v>
      </c>
    </row>
    <row r="58" spans="2:4" x14ac:dyDescent="0.2">
      <c r="B58" s="5" t="str">
        <f t="shared" si="0"/>
        <v>GEL-Lari</v>
      </c>
      <c r="C58" s="5" t="s">
        <v>152</v>
      </c>
      <c r="D58" s="5" t="s">
        <v>153</v>
      </c>
    </row>
    <row r="59" spans="2:4" x14ac:dyDescent="0.2">
      <c r="B59" s="5" t="str">
        <f t="shared" si="0"/>
        <v>GHS-Ghana Cedi</v>
      </c>
      <c r="C59" s="5" t="s">
        <v>154</v>
      </c>
      <c r="D59" s="5" t="s">
        <v>155</v>
      </c>
    </row>
    <row r="60" spans="2:4" x14ac:dyDescent="0.2">
      <c r="B60" s="5" t="str">
        <f t="shared" si="0"/>
        <v>GIP-Gibraltar Pound</v>
      </c>
      <c r="C60" s="5" t="s">
        <v>156</v>
      </c>
      <c r="D60" s="5" t="s">
        <v>157</v>
      </c>
    </row>
    <row r="61" spans="2:4" x14ac:dyDescent="0.2">
      <c r="B61" s="5" t="str">
        <f t="shared" si="0"/>
        <v>GMD-Dalasi</v>
      </c>
      <c r="C61" s="5" t="s">
        <v>158</v>
      </c>
      <c r="D61" s="5" t="s">
        <v>159</v>
      </c>
    </row>
    <row r="62" spans="2:4" x14ac:dyDescent="0.2">
      <c r="B62" s="5" t="str">
        <f t="shared" si="0"/>
        <v>GNF-Guinea Franc</v>
      </c>
      <c r="C62" s="5" t="s">
        <v>160</v>
      </c>
      <c r="D62" s="5" t="s">
        <v>161</v>
      </c>
    </row>
    <row r="63" spans="2:4" x14ac:dyDescent="0.2">
      <c r="B63" s="5" t="str">
        <f t="shared" si="0"/>
        <v>GTQ-Quetzal</v>
      </c>
      <c r="C63" s="5" t="s">
        <v>162</v>
      </c>
      <c r="D63" s="5" t="s">
        <v>163</v>
      </c>
    </row>
    <row r="64" spans="2:4" x14ac:dyDescent="0.2">
      <c r="B64" s="5" t="str">
        <f t="shared" si="0"/>
        <v>GYD-Guyana Dollar</v>
      </c>
      <c r="C64" s="5" t="s">
        <v>164</v>
      </c>
      <c r="D64" s="5" t="s">
        <v>165</v>
      </c>
    </row>
    <row r="65" spans="2:4" x14ac:dyDescent="0.2">
      <c r="B65" s="5" t="str">
        <f t="shared" si="0"/>
        <v>HKD-Hong Kong Dollar</v>
      </c>
      <c r="C65" s="5" t="s">
        <v>166</v>
      </c>
      <c r="D65" s="5" t="s">
        <v>167</v>
      </c>
    </row>
    <row r="66" spans="2:4" x14ac:dyDescent="0.2">
      <c r="B66" s="5" t="str">
        <f t="shared" si="0"/>
        <v>HNL-Lempira</v>
      </c>
      <c r="C66" s="5" t="s">
        <v>168</v>
      </c>
      <c r="D66" s="5" t="s">
        <v>169</v>
      </c>
    </row>
    <row r="67" spans="2:4" x14ac:dyDescent="0.2">
      <c r="B67" s="5" t="str">
        <f t="shared" si="0"/>
        <v>HRK-Kuna</v>
      </c>
      <c r="C67" s="5" t="s">
        <v>170</v>
      </c>
      <c r="D67" s="5" t="s">
        <v>171</v>
      </c>
    </row>
    <row r="68" spans="2:4" x14ac:dyDescent="0.2">
      <c r="B68" s="5" t="str">
        <f t="shared" si="0"/>
        <v>HTG-Gourde</v>
      </c>
      <c r="C68" s="5" t="s">
        <v>172</v>
      </c>
      <c r="D68" s="5" t="s">
        <v>173</v>
      </c>
    </row>
    <row r="69" spans="2:4" x14ac:dyDescent="0.2">
      <c r="B69" s="5" t="str">
        <f t="shared" si="0"/>
        <v>HUF-Forint</v>
      </c>
      <c r="C69" s="5" t="s">
        <v>174</v>
      </c>
      <c r="D69" s="5" t="s">
        <v>175</v>
      </c>
    </row>
    <row r="70" spans="2:4" x14ac:dyDescent="0.2">
      <c r="B70" s="5" t="str">
        <f t="shared" si="0"/>
        <v>IDR-Rupiah</v>
      </c>
      <c r="C70" s="5" t="s">
        <v>176</v>
      </c>
      <c r="D70" s="5" t="s">
        <v>177</v>
      </c>
    </row>
    <row r="71" spans="2:4" x14ac:dyDescent="0.2">
      <c r="B71" s="5" t="str">
        <f t="shared" si="0"/>
        <v>ILS-New Israeli Sheqel</v>
      </c>
      <c r="C71" s="5" t="s">
        <v>178</v>
      </c>
      <c r="D71" s="5" t="s">
        <v>179</v>
      </c>
    </row>
    <row r="72" spans="2:4" x14ac:dyDescent="0.2">
      <c r="B72" s="5" t="str">
        <f t="shared" ref="B72:B135" si="1">C72&amp;"-"&amp;D72</f>
        <v>INR-Indian Rupee</v>
      </c>
      <c r="C72" s="5" t="s">
        <v>180</v>
      </c>
      <c r="D72" s="5" t="s">
        <v>181</v>
      </c>
    </row>
    <row r="73" spans="2:4" x14ac:dyDescent="0.2">
      <c r="B73" s="5" t="str">
        <f t="shared" si="1"/>
        <v>IQD-Iraqi Dinar</v>
      </c>
      <c r="C73" s="5" t="s">
        <v>182</v>
      </c>
      <c r="D73" s="5" t="s">
        <v>183</v>
      </c>
    </row>
    <row r="74" spans="2:4" x14ac:dyDescent="0.2">
      <c r="B74" s="5" t="str">
        <f t="shared" si="1"/>
        <v>IRR-Iranian Rial</v>
      </c>
      <c r="C74" s="5" t="s">
        <v>184</v>
      </c>
      <c r="D74" s="5" t="s">
        <v>185</v>
      </c>
    </row>
    <row r="75" spans="2:4" x14ac:dyDescent="0.2">
      <c r="B75" s="5" t="str">
        <f t="shared" si="1"/>
        <v>ISK-Iceland Krona</v>
      </c>
      <c r="C75" s="5" t="s">
        <v>186</v>
      </c>
      <c r="D75" s="5" t="s">
        <v>187</v>
      </c>
    </row>
    <row r="76" spans="2:4" x14ac:dyDescent="0.2">
      <c r="B76" s="5" t="str">
        <f t="shared" si="1"/>
        <v>JMD-Jamaican Dollar</v>
      </c>
      <c r="C76" s="5" t="s">
        <v>188</v>
      </c>
      <c r="D76" s="5" t="s">
        <v>189</v>
      </c>
    </row>
    <row r="77" spans="2:4" x14ac:dyDescent="0.2">
      <c r="B77" s="5" t="str">
        <f t="shared" si="1"/>
        <v>JOD-Jordanian Dinar</v>
      </c>
      <c r="C77" s="5" t="s">
        <v>190</v>
      </c>
      <c r="D77" s="5" t="s">
        <v>191</v>
      </c>
    </row>
    <row r="78" spans="2:4" x14ac:dyDescent="0.2">
      <c r="B78" s="5" t="str">
        <f t="shared" si="1"/>
        <v>JPY-Yen</v>
      </c>
      <c r="C78" s="5" t="s">
        <v>192</v>
      </c>
      <c r="D78" s="5" t="s">
        <v>193</v>
      </c>
    </row>
    <row r="79" spans="2:4" x14ac:dyDescent="0.2">
      <c r="B79" s="5" t="str">
        <f t="shared" si="1"/>
        <v>KES-Kenyan Shilling</v>
      </c>
      <c r="C79" s="5" t="s">
        <v>194</v>
      </c>
      <c r="D79" s="5" t="s">
        <v>195</v>
      </c>
    </row>
    <row r="80" spans="2:4" x14ac:dyDescent="0.2">
      <c r="B80" s="5" t="str">
        <f t="shared" si="1"/>
        <v>KGS-Som</v>
      </c>
      <c r="C80" s="5" t="s">
        <v>196</v>
      </c>
      <c r="D80" s="5" t="s">
        <v>197</v>
      </c>
    </row>
    <row r="81" spans="2:4" x14ac:dyDescent="0.2">
      <c r="B81" s="5" t="str">
        <f t="shared" si="1"/>
        <v>KHR-Riel</v>
      </c>
      <c r="C81" s="5" t="s">
        <v>198</v>
      </c>
      <c r="D81" s="5" t="s">
        <v>199</v>
      </c>
    </row>
    <row r="82" spans="2:4" x14ac:dyDescent="0.2">
      <c r="B82" s="5" t="str">
        <f t="shared" si="1"/>
        <v>KMF-Comoro Franc</v>
      </c>
      <c r="C82" s="5" t="s">
        <v>200</v>
      </c>
      <c r="D82" s="5" t="s">
        <v>201</v>
      </c>
    </row>
    <row r="83" spans="2:4" x14ac:dyDescent="0.2">
      <c r="B83" s="5" t="str">
        <f t="shared" si="1"/>
        <v>KPW-North Korean Won</v>
      </c>
      <c r="C83" s="5" t="s">
        <v>202</v>
      </c>
      <c r="D83" s="5" t="s">
        <v>203</v>
      </c>
    </row>
    <row r="84" spans="2:4" x14ac:dyDescent="0.2">
      <c r="B84" s="5" t="str">
        <f t="shared" si="1"/>
        <v>KRW-Won</v>
      </c>
      <c r="C84" s="5" t="s">
        <v>204</v>
      </c>
      <c r="D84" s="5" t="s">
        <v>205</v>
      </c>
    </row>
    <row r="85" spans="2:4" x14ac:dyDescent="0.2">
      <c r="B85" s="5" t="str">
        <f t="shared" si="1"/>
        <v>KWD-Kuwaiti Dinar</v>
      </c>
      <c r="C85" s="5" t="s">
        <v>206</v>
      </c>
      <c r="D85" s="5" t="s">
        <v>207</v>
      </c>
    </row>
    <row r="86" spans="2:4" x14ac:dyDescent="0.2">
      <c r="B86" s="5" t="str">
        <f t="shared" si="1"/>
        <v>KYD-Cayman Islands Dollar</v>
      </c>
      <c r="C86" s="5" t="s">
        <v>208</v>
      </c>
      <c r="D86" s="5" t="s">
        <v>209</v>
      </c>
    </row>
    <row r="87" spans="2:4" x14ac:dyDescent="0.2">
      <c r="B87" s="5" t="str">
        <f t="shared" si="1"/>
        <v>KZT-Tenge</v>
      </c>
      <c r="C87" s="5" t="s">
        <v>210</v>
      </c>
      <c r="D87" s="5" t="s">
        <v>211</v>
      </c>
    </row>
    <row r="88" spans="2:4" x14ac:dyDescent="0.2">
      <c r="B88" s="5" t="str">
        <f t="shared" si="1"/>
        <v>LAK-Kip</v>
      </c>
      <c r="C88" s="5" t="s">
        <v>212</v>
      </c>
      <c r="D88" s="5" t="s">
        <v>213</v>
      </c>
    </row>
    <row r="89" spans="2:4" x14ac:dyDescent="0.2">
      <c r="B89" s="5" t="str">
        <f t="shared" si="1"/>
        <v>LBP-Lebanese Pound</v>
      </c>
      <c r="C89" s="5" t="s">
        <v>214</v>
      </c>
      <c r="D89" s="5" t="s">
        <v>215</v>
      </c>
    </row>
    <row r="90" spans="2:4" x14ac:dyDescent="0.2">
      <c r="B90" s="5" t="str">
        <f t="shared" si="1"/>
        <v>LKR-Sri Lanka Rupee</v>
      </c>
      <c r="C90" s="5" t="s">
        <v>216</v>
      </c>
      <c r="D90" s="5" t="s">
        <v>217</v>
      </c>
    </row>
    <row r="91" spans="2:4" x14ac:dyDescent="0.2">
      <c r="B91" s="5" t="str">
        <f t="shared" si="1"/>
        <v>LRD-Liberian Dollar</v>
      </c>
      <c r="C91" s="5" t="s">
        <v>218</v>
      </c>
      <c r="D91" s="5" t="s">
        <v>219</v>
      </c>
    </row>
    <row r="92" spans="2:4" x14ac:dyDescent="0.2">
      <c r="B92" s="5" t="str">
        <f t="shared" si="1"/>
        <v>LSL-Loti</v>
      </c>
      <c r="C92" s="5" t="s">
        <v>220</v>
      </c>
      <c r="D92" s="5" t="s">
        <v>221</v>
      </c>
    </row>
    <row r="93" spans="2:4" x14ac:dyDescent="0.2">
      <c r="B93" s="5" t="str">
        <f t="shared" si="1"/>
        <v>LYD-Libyan Dinar</v>
      </c>
      <c r="C93" s="5" t="s">
        <v>222</v>
      </c>
      <c r="D93" s="5" t="s">
        <v>223</v>
      </c>
    </row>
    <row r="94" spans="2:4" x14ac:dyDescent="0.2">
      <c r="B94" s="5" t="str">
        <f t="shared" si="1"/>
        <v>MAD-Moroccan Dirham</v>
      </c>
      <c r="C94" s="5" t="s">
        <v>224</v>
      </c>
      <c r="D94" s="5" t="s">
        <v>225</v>
      </c>
    </row>
    <row r="95" spans="2:4" x14ac:dyDescent="0.2">
      <c r="B95" s="5" t="str">
        <f t="shared" si="1"/>
        <v>MDL-Moldovan Leu</v>
      </c>
      <c r="C95" s="5" t="s">
        <v>226</v>
      </c>
      <c r="D95" s="5" t="s">
        <v>227</v>
      </c>
    </row>
    <row r="96" spans="2:4" x14ac:dyDescent="0.2">
      <c r="B96" s="5" t="str">
        <f t="shared" si="1"/>
        <v>MGA-Malagasy Ariary</v>
      </c>
      <c r="C96" s="5" t="s">
        <v>228</v>
      </c>
      <c r="D96" s="5" t="s">
        <v>229</v>
      </c>
    </row>
    <row r="97" spans="2:4" x14ac:dyDescent="0.2">
      <c r="B97" s="5" t="str">
        <f t="shared" si="1"/>
        <v>MKD-Denar</v>
      </c>
      <c r="C97" s="5" t="s">
        <v>230</v>
      </c>
      <c r="D97" s="5" t="s">
        <v>231</v>
      </c>
    </row>
    <row r="98" spans="2:4" x14ac:dyDescent="0.2">
      <c r="B98" s="5" t="str">
        <f t="shared" si="1"/>
        <v>MMK-Kyat</v>
      </c>
      <c r="C98" s="5" t="s">
        <v>232</v>
      </c>
      <c r="D98" s="5" t="s">
        <v>233</v>
      </c>
    </row>
    <row r="99" spans="2:4" x14ac:dyDescent="0.2">
      <c r="B99" s="5" t="str">
        <f t="shared" si="1"/>
        <v>MNT-Tugrik</v>
      </c>
      <c r="C99" s="5" t="s">
        <v>234</v>
      </c>
      <c r="D99" s="5" t="s">
        <v>235</v>
      </c>
    </row>
    <row r="100" spans="2:4" x14ac:dyDescent="0.2">
      <c r="B100" s="5" t="str">
        <f t="shared" si="1"/>
        <v>MOP-Pataca</v>
      </c>
      <c r="C100" s="5" t="s">
        <v>236</v>
      </c>
      <c r="D100" s="5" t="s">
        <v>237</v>
      </c>
    </row>
    <row r="101" spans="2:4" x14ac:dyDescent="0.2">
      <c r="B101" s="5" t="str">
        <f t="shared" si="1"/>
        <v>MRO-Ouguiya</v>
      </c>
      <c r="C101" s="5" t="s">
        <v>238</v>
      </c>
      <c r="D101" s="5" t="s">
        <v>239</v>
      </c>
    </row>
    <row r="102" spans="2:4" x14ac:dyDescent="0.2">
      <c r="B102" s="5" t="str">
        <f t="shared" si="1"/>
        <v>MUR-Mauritius Rupee</v>
      </c>
      <c r="C102" s="5" t="s">
        <v>240</v>
      </c>
      <c r="D102" s="5" t="s">
        <v>241</v>
      </c>
    </row>
    <row r="103" spans="2:4" x14ac:dyDescent="0.2">
      <c r="B103" s="5" t="str">
        <f t="shared" si="1"/>
        <v>MVR-Rufiyaa</v>
      </c>
      <c r="C103" s="5" t="s">
        <v>242</v>
      </c>
      <c r="D103" s="5" t="s">
        <v>243</v>
      </c>
    </row>
    <row r="104" spans="2:4" x14ac:dyDescent="0.2">
      <c r="B104" s="5" t="str">
        <f t="shared" si="1"/>
        <v>MWK-Malawi Kwacha</v>
      </c>
      <c r="C104" s="5" t="s">
        <v>244</v>
      </c>
      <c r="D104" s="5" t="s">
        <v>245</v>
      </c>
    </row>
    <row r="105" spans="2:4" x14ac:dyDescent="0.2">
      <c r="B105" s="5" t="str">
        <f t="shared" si="1"/>
        <v>MXN-Mexican Peso</v>
      </c>
      <c r="C105" s="5" t="s">
        <v>246</v>
      </c>
      <c r="D105" s="5" t="s">
        <v>247</v>
      </c>
    </row>
    <row r="106" spans="2:4" x14ac:dyDescent="0.2">
      <c r="B106" s="5" t="str">
        <f t="shared" si="1"/>
        <v>MXV-Mexican Unidad de Inversion (UDI)</v>
      </c>
      <c r="C106" s="5" t="s">
        <v>248</v>
      </c>
      <c r="D106" s="5" t="s">
        <v>249</v>
      </c>
    </row>
    <row r="107" spans="2:4" x14ac:dyDescent="0.2">
      <c r="B107" s="5" t="str">
        <f t="shared" si="1"/>
        <v>MYR-Malaysian Ringgit</v>
      </c>
      <c r="C107" s="5" t="s">
        <v>250</v>
      </c>
      <c r="D107" s="5" t="s">
        <v>251</v>
      </c>
    </row>
    <row r="108" spans="2:4" x14ac:dyDescent="0.2">
      <c r="B108" s="5" t="str">
        <f t="shared" si="1"/>
        <v>MZN-Mozambique Metical</v>
      </c>
      <c r="C108" s="5" t="s">
        <v>252</v>
      </c>
      <c r="D108" s="5" t="s">
        <v>253</v>
      </c>
    </row>
    <row r="109" spans="2:4" x14ac:dyDescent="0.2">
      <c r="B109" s="5" t="str">
        <f t="shared" si="1"/>
        <v>NAD-Namibia Dollar</v>
      </c>
      <c r="C109" s="5" t="s">
        <v>254</v>
      </c>
      <c r="D109" s="5" t="s">
        <v>255</v>
      </c>
    </row>
    <row r="110" spans="2:4" x14ac:dyDescent="0.2">
      <c r="B110" s="5" t="str">
        <f t="shared" si="1"/>
        <v>NGN-Naira</v>
      </c>
      <c r="C110" s="5" t="s">
        <v>256</v>
      </c>
      <c r="D110" s="5" t="s">
        <v>257</v>
      </c>
    </row>
    <row r="111" spans="2:4" x14ac:dyDescent="0.2">
      <c r="B111" s="5" t="str">
        <f t="shared" si="1"/>
        <v>NIO-Cordoba Oro</v>
      </c>
      <c r="C111" s="5" t="s">
        <v>258</v>
      </c>
      <c r="D111" s="5" t="s">
        <v>259</v>
      </c>
    </row>
    <row r="112" spans="2:4" x14ac:dyDescent="0.2">
      <c r="B112" s="5" t="str">
        <f t="shared" si="1"/>
        <v>NOK-Norwegian Krone</v>
      </c>
      <c r="C112" s="5" t="s">
        <v>260</v>
      </c>
      <c r="D112" s="5" t="s">
        <v>261</v>
      </c>
    </row>
    <row r="113" spans="2:4" x14ac:dyDescent="0.2">
      <c r="B113" s="5" t="str">
        <f t="shared" si="1"/>
        <v>NOK-Norwegian Krone</v>
      </c>
      <c r="C113" s="5" t="s">
        <v>260</v>
      </c>
      <c r="D113" s="5" t="s">
        <v>261</v>
      </c>
    </row>
    <row r="114" spans="2:4" x14ac:dyDescent="0.2">
      <c r="B114" s="5" t="str">
        <f t="shared" si="1"/>
        <v>NPR-Nepalese Rupee</v>
      </c>
      <c r="C114" s="5" t="s">
        <v>262</v>
      </c>
      <c r="D114" s="5" t="s">
        <v>263</v>
      </c>
    </row>
    <row r="115" spans="2:4" x14ac:dyDescent="0.2">
      <c r="B115" s="5" t="str">
        <f t="shared" si="1"/>
        <v>NZD-New Zealand Dollar</v>
      </c>
      <c r="C115" s="5" t="s">
        <v>264</v>
      </c>
      <c r="D115" s="5" t="s">
        <v>265</v>
      </c>
    </row>
    <row r="116" spans="2:4" x14ac:dyDescent="0.2">
      <c r="B116" s="5" t="str">
        <f t="shared" si="1"/>
        <v>OMR-Rial Omani</v>
      </c>
      <c r="C116" s="5" t="s">
        <v>266</v>
      </c>
      <c r="D116" s="5" t="s">
        <v>267</v>
      </c>
    </row>
    <row r="117" spans="2:4" x14ac:dyDescent="0.2">
      <c r="B117" s="5" t="str">
        <f t="shared" si="1"/>
        <v>PAB-Balboa</v>
      </c>
      <c r="C117" s="5" t="s">
        <v>268</v>
      </c>
      <c r="D117" s="5" t="s">
        <v>269</v>
      </c>
    </row>
    <row r="118" spans="2:4" x14ac:dyDescent="0.2">
      <c r="B118" s="5" t="str">
        <f t="shared" si="1"/>
        <v>PEN-Sol</v>
      </c>
      <c r="C118" s="5" t="s">
        <v>270</v>
      </c>
      <c r="D118" s="5" t="s">
        <v>271</v>
      </c>
    </row>
    <row r="119" spans="2:4" x14ac:dyDescent="0.2">
      <c r="B119" s="5" t="str">
        <f t="shared" si="1"/>
        <v>PGK-Kina</v>
      </c>
      <c r="C119" s="5" t="s">
        <v>272</v>
      </c>
      <c r="D119" s="5" t="s">
        <v>273</v>
      </c>
    </row>
    <row r="120" spans="2:4" x14ac:dyDescent="0.2">
      <c r="B120" s="5" t="str">
        <f t="shared" si="1"/>
        <v>PHP-Philippine Peso</v>
      </c>
      <c r="C120" s="5" t="s">
        <v>274</v>
      </c>
      <c r="D120" s="5" t="s">
        <v>275</v>
      </c>
    </row>
    <row r="121" spans="2:4" x14ac:dyDescent="0.2">
      <c r="B121" s="5" t="str">
        <f t="shared" si="1"/>
        <v>PKR-Pakistan Rupee</v>
      </c>
      <c r="C121" s="5" t="s">
        <v>276</v>
      </c>
      <c r="D121" s="5" t="s">
        <v>277</v>
      </c>
    </row>
    <row r="122" spans="2:4" x14ac:dyDescent="0.2">
      <c r="B122" s="5" t="str">
        <f t="shared" si="1"/>
        <v>PLN-Zloty</v>
      </c>
      <c r="C122" s="5" t="s">
        <v>278</v>
      </c>
      <c r="D122" s="5" t="s">
        <v>279</v>
      </c>
    </row>
    <row r="123" spans="2:4" x14ac:dyDescent="0.2">
      <c r="B123" s="5" t="str">
        <f t="shared" si="1"/>
        <v>PYG-Guarani</v>
      </c>
      <c r="C123" s="5" t="s">
        <v>280</v>
      </c>
      <c r="D123" s="5" t="s">
        <v>281</v>
      </c>
    </row>
    <row r="124" spans="2:4" x14ac:dyDescent="0.2">
      <c r="B124" s="5" t="str">
        <f t="shared" si="1"/>
        <v>QAR-Qatari Rial</v>
      </c>
      <c r="C124" s="5" t="s">
        <v>282</v>
      </c>
      <c r="D124" s="5" t="s">
        <v>283</v>
      </c>
    </row>
    <row r="125" spans="2:4" x14ac:dyDescent="0.2">
      <c r="B125" s="5" t="str">
        <f t="shared" si="1"/>
        <v>RON-Romanian Leu</v>
      </c>
      <c r="C125" s="5" t="s">
        <v>284</v>
      </c>
      <c r="D125" s="5" t="s">
        <v>285</v>
      </c>
    </row>
    <row r="126" spans="2:4" x14ac:dyDescent="0.2">
      <c r="B126" s="5" t="str">
        <f t="shared" si="1"/>
        <v>RSD-Serbian Dinar</v>
      </c>
      <c r="C126" s="5" t="s">
        <v>286</v>
      </c>
      <c r="D126" s="5" t="s">
        <v>287</v>
      </c>
    </row>
    <row r="127" spans="2:4" x14ac:dyDescent="0.2">
      <c r="B127" s="5" t="str">
        <f t="shared" si="1"/>
        <v>RUB-Russian Ruble</v>
      </c>
      <c r="C127" s="5" t="s">
        <v>288</v>
      </c>
      <c r="D127" s="5" t="s">
        <v>289</v>
      </c>
    </row>
    <row r="128" spans="2:4" x14ac:dyDescent="0.2">
      <c r="B128" s="5" t="str">
        <f t="shared" si="1"/>
        <v>RWF-Rwanda Franc</v>
      </c>
      <c r="C128" s="5" t="s">
        <v>290</v>
      </c>
      <c r="D128" s="5" t="s">
        <v>291</v>
      </c>
    </row>
    <row r="129" spans="2:4" x14ac:dyDescent="0.2">
      <c r="B129" s="5" t="str">
        <f t="shared" si="1"/>
        <v>SAR-Saudi Riyal</v>
      </c>
      <c r="C129" s="5" t="s">
        <v>292</v>
      </c>
      <c r="D129" s="5" t="s">
        <v>293</v>
      </c>
    </row>
    <row r="130" spans="2:4" x14ac:dyDescent="0.2">
      <c r="B130" s="5" t="str">
        <f t="shared" si="1"/>
        <v>SBD-Solomon Islands Dollar</v>
      </c>
      <c r="C130" s="5" t="s">
        <v>294</v>
      </c>
      <c r="D130" s="5" t="s">
        <v>295</v>
      </c>
    </row>
    <row r="131" spans="2:4" x14ac:dyDescent="0.2">
      <c r="B131" s="5" t="str">
        <f t="shared" si="1"/>
        <v>SCR-Seychelles Rupee</v>
      </c>
      <c r="C131" s="5" t="s">
        <v>296</v>
      </c>
      <c r="D131" s="5" t="s">
        <v>297</v>
      </c>
    </row>
    <row r="132" spans="2:4" x14ac:dyDescent="0.2">
      <c r="B132" s="5" t="str">
        <f t="shared" si="1"/>
        <v>SDG-Sudanese Pound</v>
      </c>
      <c r="C132" s="5" t="s">
        <v>298</v>
      </c>
      <c r="D132" s="5" t="s">
        <v>299</v>
      </c>
    </row>
    <row r="133" spans="2:4" x14ac:dyDescent="0.2">
      <c r="B133" s="5" t="str">
        <f t="shared" si="1"/>
        <v>SEK-Swedish Krona</v>
      </c>
      <c r="C133" s="5" t="s">
        <v>300</v>
      </c>
      <c r="D133" s="5" t="s">
        <v>301</v>
      </c>
    </row>
    <row r="134" spans="2:4" x14ac:dyDescent="0.2">
      <c r="B134" s="5" t="str">
        <f t="shared" si="1"/>
        <v>SGD-Singapore Dollar</v>
      </c>
      <c r="C134" s="5" t="s">
        <v>302</v>
      </c>
      <c r="D134" s="5" t="s">
        <v>303</v>
      </c>
    </row>
    <row r="135" spans="2:4" x14ac:dyDescent="0.2">
      <c r="B135" s="5" t="str">
        <f t="shared" si="1"/>
        <v>SHP-Saint Helena Pound</v>
      </c>
      <c r="C135" s="5" t="s">
        <v>304</v>
      </c>
      <c r="D135" s="5" t="s">
        <v>305</v>
      </c>
    </row>
    <row r="136" spans="2:4" x14ac:dyDescent="0.2">
      <c r="B136" s="5" t="str">
        <f t="shared" ref="B136:B173" si="2">C136&amp;"-"&amp;D136</f>
        <v>SLL-Leone</v>
      </c>
      <c r="C136" s="5" t="s">
        <v>306</v>
      </c>
      <c r="D136" s="5" t="s">
        <v>307</v>
      </c>
    </row>
    <row r="137" spans="2:4" x14ac:dyDescent="0.2">
      <c r="B137" s="5" t="str">
        <f t="shared" si="2"/>
        <v>SOS-Somali Shilling</v>
      </c>
      <c r="C137" s="5" t="s">
        <v>308</v>
      </c>
      <c r="D137" s="5" t="s">
        <v>309</v>
      </c>
    </row>
    <row r="138" spans="2:4" x14ac:dyDescent="0.2">
      <c r="B138" s="5" t="str">
        <f t="shared" si="2"/>
        <v>SRD-Surinam Dollar</v>
      </c>
      <c r="C138" s="5" t="s">
        <v>310</v>
      </c>
      <c r="D138" s="5" t="s">
        <v>311</v>
      </c>
    </row>
    <row r="139" spans="2:4" x14ac:dyDescent="0.2">
      <c r="B139" s="5" t="str">
        <f t="shared" si="2"/>
        <v>SSP-South Sudanese Pound</v>
      </c>
      <c r="C139" s="5" t="s">
        <v>312</v>
      </c>
      <c r="D139" s="5" t="s">
        <v>313</v>
      </c>
    </row>
    <row r="140" spans="2:4" x14ac:dyDescent="0.2">
      <c r="B140" s="5" t="str">
        <f t="shared" si="2"/>
        <v>STD-Dobra</v>
      </c>
      <c r="C140" s="5" t="s">
        <v>314</v>
      </c>
      <c r="D140" s="5" t="s">
        <v>315</v>
      </c>
    </row>
    <row r="141" spans="2:4" x14ac:dyDescent="0.2">
      <c r="B141" s="5" t="str">
        <f t="shared" si="2"/>
        <v>SVC-El Salvador Colon</v>
      </c>
      <c r="C141" s="5" t="s">
        <v>316</v>
      </c>
      <c r="D141" s="5" t="s">
        <v>317</v>
      </c>
    </row>
    <row r="142" spans="2:4" x14ac:dyDescent="0.2">
      <c r="B142" s="5" t="str">
        <f t="shared" si="2"/>
        <v>SYP-Syrian Pound</v>
      </c>
      <c r="C142" s="5" t="s">
        <v>318</v>
      </c>
      <c r="D142" s="5" t="s">
        <v>319</v>
      </c>
    </row>
    <row r="143" spans="2:4" x14ac:dyDescent="0.2">
      <c r="B143" s="5" t="str">
        <f t="shared" si="2"/>
        <v>SZL-Lilangeni</v>
      </c>
      <c r="C143" s="5" t="s">
        <v>320</v>
      </c>
      <c r="D143" s="5" t="s">
        <v>321</v>
      </c>
    </row>
    <row r="144" spans="2:4" x14ac:dyDescent="0.2">
      <c r="B144" s="5" t="str">
        <f t="shared" si="2"/>
        <v>THB-Baht</v>
      </c>
      <c r="C144" s="5" t="s">
        <v>322</v>
      </c>
      <c r="D144" s="5" t="s">
        <v>323</v>
      </c>
    </row>
    <row r="145" spans="2:4" x14ac:dyDescent="0.2">
      <c r="B145" s="5" t="str">
        <f t="shared" si="2"/>
        <v>TJS-Somoni</v>
      </c>
      <c r="C145" s="5" t="s">
        <v>324</v>
      </c>
      <c r="D145" s="5" t="s">
        <v>325</v>
      </c>
    </row>
    <row r="146" spans="2:4" x14ac:dyDescent="0.2">
      <c r="B146" s="5" t="str">
        <f t="shared" si="2"/>
        <v>TMT-Turkmenistan New Manat</v>
      </c>
      <c r="C146" s="5" t="s">
        <v>326</v>
      </c>
      <c r="D146" s="5" t="s">
        <v>327</v>
      </c>
    </row>
    <row r="147" spans="2:4" x14ac:dyDescent="0.2">
      <c r="B147" s="5" t="str">
        <f t="shared" si="2"/>
        <v>TND-Tunisian Dinar</v>
      </c>
      <c r="C147" s="5" t="s">
        <v>328</v>
      </c>
      <c r="D147" s="5" t="s">
        <v>329</v>
      </c>
    </row>
    <row r="148" spans="2:4" x14ac:dyDescent="0.2">
      <c r="B148" s="5" t="str">
        <f t="shared" si="2"/>
        <v>TOP-Pa’anga</v>
      </c>
      <c r="C148" s="5" t="s">
        <v>330</v>
      </c>
      <c r="D148" s="5" t="s">
        <v>331</v>
      </c>
    </row>
    <row r="149" spans="2:4" x14ac:dyDescent="0.2">
      <c r="B149" s="5" t="str">
        <f t="shared" si="2"/>
        <v>TRY-Turkish Lira</v>
      </c>
      <c r="C149" s="5" t="s">
        <v>332</v>
      </c>
      <c r="D149" s="5" t="s">
        <v>333</v>
      </c>
    </row>
    <row r="150" spans="2:4" x14ac:dyDescent="0.2">
      <c r="B150" s="5" t="str">
        <f t="shared" si="2"/>
        <v>TTD-Trinidad and Tobago Dollar</v>
      </c>
      <c r="C150" s="5" t="s">
        <v>334</v>
      </c>
      <c r="D150" s="5" t="s">
        <v>335</v>
      </c>
    </row>
    <row r="151" spans="2:4" x14ac:dyDescent="0.2">
      <c r="B151" s="5" t="str">
        <f t="shared" si="2"/>
        <v>TWD-New Taiwan Dollar</v>
      </c>
      <c r="C151" s="5" t="s">
        <v>336</v>
      </c>
      <c r="D151" s="5" t="s">
        <v>337</v>
      </c>
    </row>
    <row r="152" spans="2:4" x14ac:dyDescent="0.2">
      <c r="B152" s="5" t="str">
        <f t="shared" si="2"/>
        <v>TZS-Tanzanian Shilling</v>
      </c>
      <c r="C152" s="5" t="s">
        <v>338</v>
      </c>
      <c r="D152" s="5" t="s">
        <v>339</v>
      </c>
    </row>
    <row r="153" spans="2:4" x14ac:dyDescent="0.2">
      <c r="B153" s="5" t="str">
        <f t="shared" si="2"/>
        <v>UAH-Hryvnia</v>
      </c>
      <c r="C153" s="5" t="s">
        <v>340</v>
      </c>
      <c r="D153" s="5" t="s">
        <v>341</v>
      </c>
    </row>
    <row r="154" spans="2:4" x14ac:dyDescent="0.2">
      <c r="B154" s="5" t="str">
        <f t="shared" si="2"/>
        <v>UGX-Uganda Shilling</v>
      </c>
      <c r="C154" s="5" t="s">
        <v>342</v>
      </c>
      <c r="D154" s="5" t="s">
        <v>343</v>
      </c>
    </row>
    <row r="155" spans="2:4" x14ac:dyDescent="0.2">
      <c r="B155" s="5" t="str">
        <f t="shared" si="2"/>
        <v>UYI-Uruguay Peso en Unidades Indexadas (URUIURUI)</v>
      </c>
      <c r="C155" s="5" t="s">
        <v>344</v>
      </c>
      <c r="D155" s="5" t="s">
        <v>345</v>
      </c>
    </row>
    <row r="156" spans="2:4" x14ac:dyDescent="0.2">
      <c r="B156" s="5" t="str">
        <f t="shared" si="2"/>
        <v>UYU-Peso Uruguayo</v>
      </c>
      <c r="C156" s="5" t="s">
        <v>346</v>
      </c>
      <c r="D156" s="5" t="s">
        <v>347</v>
      </c>
    </row>
    <row r="157" spans="2:4" x14ac:dyDescent="0.2">
      <c r="B157" s="5" t="str">
        <f t="shared" si="2"/>
        <v>UZS-Uzbekistan Sum</v>
      </c>
      <c r="C157" s="5" t="s">
        <v>348</v>
      </c>
      <c r="D157" s="5" t="s">
        <v>349</v>
      </c>
    </row>
    <row r="158" spans="2:4" x14ac:dyDescent="0.2">
      <c r="B158" s="5" t="str">
        <f t="shared" si="2"/>
        <v>VEF-Bolívar</v>
      </c>
      <c r="C158" s="5" t="s">
        <v>350</v>
      </c>
      <c r="D158" s="5" t="s">
        <v>351</v>
      </c>
    </row>
    <row r="159" spans="2:4" x14ac:dyDescent="0.2">
      <c r="B159" s="5" t="str">
        <f t="shared" si="2"/>
        <v>VND-Dong</v>
      </c>
      <c r="C159" s="5" t="s">
        <v>352</v>
      </c>
      <c r="D159" s="5" t="s">
        <v>353</v>
      </c>
    </row>
    <row r="160" spans="2:4" x14ac:dyDescent="0.2">
      <c r="B160" s="5" t="str">
        <f t="shared" si="2"/>
        <v>VUV-Vatu</v>
      </c>
      <c r="C160" s="5" t="s">
        <v>354</v>
      </c>
      <c r="D160" s="5" t="s">
        <v>355</v>
      </c>
    </row>
    <row r="161" spans="2:4" x14ac:dyDescent="0.2">
      <c r="B161" s="5" t="str">
        <f t="shared" si="2"/>
        <v>WST-Tala</v>
      </c>
      <c r="C161" s="5" t="s">
        <v>356</v>
      </c>
      <c r="D161" s="5" t="s">
        <v>357</v>
      </c>
    </row>
    <row r="162" spans="2:4" x14ac:dyDescent="0.2">
      <c r="B162" s="5" t="str">
        <f t="shared" si="2"/>
        <v>XAF-CFA Franc BEAC</v>
      </c>
      <c r="C162" s="5" t="s">
        <v>358</v>
      </c>
      <c r="D162" s="5" t="s">
        <v>359</v>
      </c>
    </row>
    <row r="163" spans="2:4" x14ac:dyDescent="0.2">
      <c r="B163" s="5" t="str">
        <f t="shared" si="2"/>
        <v>XCD-East Caribbean Dollar</v>
      </c>
      <c r="C163" s="5" t="s">
        <v>360</v>
      </c>
      <c r="D163" s="5" t="s">
        <v>361</v>
      </c>
    </row>
    <row r="164" spans="2:4" x14ac:dyDescent="0.2">
      <c r="B164" s="5" t="str">
        <f t="shared" si="2"/>
        <v>XCD-East Caribbean Dollar</v>
      </c>
      <c r="C164" s="5" t="s">
        <v>360</v>
      </c>
      <c r="D164" s="5" t="s">
        <v>361</v>
      </c>
    </row>
    <row r="165" spans="2:4" x14ac:dyDescent="0.2">
      <c r="B165" s="5" t="str">
        <f t="shared" si="2"/>
        <v>XDR-SDR (Special Drawing Right)</v>
      </c>
      <c r="C165" s="5" t="s">
        <v>362</v>
      </c>
      <c r="D165" s="5" t="s">
        <v>363</v>
      </c>
    </row>
    <row r="166" spans="2:4" x14ac:dyDescent="0.2">
      <c r="B166" s="5" t="str">
        <f t="shared" si="2"/>
        <v>XOF-CFA Franc BCEAO</v>
      </c>
      <c r="C166" s="5" t="s">
        <v>364</v>
      </c>
      <c r="D166" s="5" t="s">
        <v>365</v>
      </c>
    </row>
    <row r="167" spans="2:4" x14ac:dyDescent="0.2">
      <c r="B167" s="5" t="str">
        <f t="shared" si="2"/>
        <v>XPF-CFP Franc</v>
      </c>
      <c r="C167" s="5" t="s">
        <v>366</v>
      </c>
      <c r="D167" s="5" t="s">
        <v>367</v>
      </c>
    </row>
    <row r="168" spans="2:4" x14ac:dyDescent="0.2">
      <c r="B168" s="5" t="str">
        <f t="shared" si="2"/>
        <v>XSU-Sucre</v>
      </c>
      <c r="C168" s="5" t="s">
        <v>368</v>
      </c>
      <c r="D168" s="5" t="s">
        <v>369</v>
      </c>
    </row>
    <row r="169" spans="2:4" x14ac:dyDescent="0.2">
      <c r="B169" s="5" t="str">
        <f t="shared" si="2"/>
        <v>XUA-ADB Unit of Account</v>
      </c>
      <c r="C169" s="5" t="s">
        <v>370</v>
      </c>
      <c r="D169" s="5" t="s">
        <v>371</v>
      </c>
    </row>
    <row r="170" spans="2:4" x14ac:dyDescent="0.2">
      <c r="B170" s="5" t="str">
        <f t="shared" si="2"/>
        <v>YER-Yemeni Rial</v>
      </c>
      <c r="C170" s="5" t="s">
        <v>372</v>
      </c>
      <c r="D170" s="5" t="s">
        <v>373</v>
      </c>
    </row>
    <row r="171" spans="2:4" x14ac:dyDescent="0.2">
      <c r="B171" s="5" t="str">
        <f t="shared" si="2"/>
        <v>ZAR-Rand</v>
      </c>
      <c r="C171" s="5" t="s">
        <v>374</v>
      </c>
      <c r="D171" s="5" t="s">
        <v>375</v>
      </c>
    </row>
    <row r="172" spans="2:4" x14ac:dyDescent="0.2">
      <c r="B172" s="5" t="str">
        <f t="shared" si="2"/>
        <v>ZMW-Zambian Kwacha</v>
      </c>
      <c r="C172" s="5" t="s">
        <v>376</v>
      </c>
      <c r="D172" s="5" t="s">
        <v>377</v>
      </c>
    </row>
    <row r="173" spans="2:4" x14ac:dyDescent="0.2">
      <c r="B173" s="5" t="str">
        <f t="shared" si="2"/>
        <v>ZWL-Zimbabwe Dollar</v>
      </c>
      <c r="C173" s="5" t="s">
        <v>378</v>
      </c>
      <c r="D173" s="5" t="s">
        <v>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16D2-0F23-4CA5-9E9B-6E14BC6F4C23}">
  <sheetPr codeName="Sheet2">
    <pageSetUpPr fitToPage="1"/>
  </sheetPr>
  <dimension ref="A1:P95"/>
  <sheetViews>
    <sheetView showGridLines="0" tabSelected="1" zoomScaleNormal="100" workbookViewId="0">
      <selection activeCell="B20" sqref="B20"/>
    </sheetView>
  </sheetViews>
  <sheetFormatPr defaultColWidth="8.85546875" defaultRowHeight="12.75" x14ac:dyDescent="0.2"/>
  <cols>
    <col min="1" max="1" width="4.5703125" style="14" customWidth="1"/>
    <col min="2" max="2" width="12.5703125" style="86" customWidth="1"/>
    <col min="3" max="3" width="10.42578125" style="14" customWidth="1"/>
    <col min="4" max="4" width="10.7109375" style="14" bestFit="1" customWidth="1"/>
    <col min="5" max="5" width="12.85546875" style="14" bestFit="1" customWidth="1"/>
    <col min="6" max="6" width="15.140625" style="14" customWidth="1"/>
    <col min="7" max="7" width="18" style="14" bestFit="1" customWidth="1"/>
    <col min="8" max="8" width="17.85546875" style="14" customWidth="1"/>
    <col min="9" max="9" width="13.85546875" style="14" customWidth="1"/>
    <col min="10" max="10" width="14.7109375" style="14" customWidth="1"/>
    <col min="11" max="11" width="11.85546875" style="14" customWidth="1"/>
    <col min="12" max="12" width="13.42578125" style="14" customWidth="1"/>
    <col min="13" max="13" width="25.140625" style="14" customWidth="1"/>
    <col min="14" max="14" width="1.7109375" style="14" customWidth="1"/>
    <col min="15" max="16384" width="8.85546875" style="14"/>
  </cols>
  <sheetData>
    <row r="1" spans="2:16" ht="13.5" thickBot="1" x14ac:dyDescent="0.25">
      <c r="B1" s="73"/>
      <c r="C1" s="11"/>
      <c r="D1" s="130" t="s">
        <v>0</v>
      </c>
      <c r="E1" s="130"/>
      <c r="F1" s="130"/>
      <c r="G1" s="130"/>
      <c r="H1" s="130"/>
      <c r="I1" s="130"/>
      <c r="J1" s="130"/>
      <c r="K1" s="130"/>
      <c r="L1" s="11"/>
      <c r="M1" s="43"/>
    </row>
    <row r="2" spans="2:16" ht="19.5" thickBot="1" x14ac:dyDescent="0.35">
      <c r="B2" s="15"/>
      <c r="D2" s="131"/>
      <c r="E2" s="131"/>
      <c r="F2" s="131"/>
      <c r="G2" s="131"/>
      <c r="H2" s="131"/>
      <c r="I2" s="131"/>
      <c r="J2" s="131"/>
      <c r="K2" s="131"/>
      <c r="L2" s="98" t="s">
        <v>392</v>
      </c>
      <c r="M2" s="99" t="str">
        <f>IF(AND($I$5="OK",$J$37="OK"),"Ready","Update Form")</f>
        <v>Update Form</v>
      </c>
    </row>
    <row r="3" spans="2:16" ht="24" thickBot="1" x14ac:dyDescent="0.4">
      <c r="B3" s="15"/>
      <c r="D3" s="56"/>
      <c r="E3" s="56"/>
      <c r="F3" s="56"/>
      <c r="G3" s="56"/>
      <c r="H3" s="56"/>
      <c r="I3" s="56"/>
      <c r="J3" s="56"/>
      <c r="K3" s="56"/>
      <c r="M3" s="80"/>
    </row>
    <row r="4" spans="2:16" ht="18.75" x14ac:dyDescent="0.3">
      <c r="B4" s="15"/>
      <c r="J4" s="10" t="s">
        <v>1</v>
      </c>
      <c r="K4" s="11"/>
      <c r="L4" s="11"/>
      <c r="M4" s="43"/>
      <c r="O4" s="97"/>
    </row>
    <row r="5" spans="2:16" ht="15" x14ac:dyDescent="0.25">
      <c r="B5" s="12" t="s">
        <v>2</v>
      </c>
      <c r="C5" s="116" t="s">
        <v>3</v>
      </c>
      <c r="D5" s="116"/>
      <c r="E5" s="116"/>
      <c r="F5" s="6"/>
      <c r="G5" s="13" t="s">
        <v>4</v>
      </c>
      <c r="H5" s="1" t="s">
        <v>394</v>
      </c>
      <c r="I5" s="100" t="str">
        <f>IF(H5="P99999999","Update P Code",IF(H5="","Update P Code","OK"))</f>
        <v>Update P Code</v>
      </c>
      <c r="J5" s="15"/>
      <c r="K5" s="75" t="s">
        <v>5</v>
      </c>
      <c r="L5" s="41"/>
      <c r="M5" s="74"/>
    </row>
    <row r="6" spans="2:16" x14ac:dyDescent="0.2">
      <c r="B6" s="15"/>
      <c r="F6" s="6"/>
      <c r="J6" s="15"/>
      <c r="K6" s="75" t="s">
        <v>6</v>
      </c>
      <c r="L6" s="55"/>
      <c r="M6" s="74"/>
    </row>
    <row r="7" spans="2:16" ht="14.45" customHeight="1" x14ac:dyDescent="0.25">
      <c r="B7" s="12" t="s">
        <v>7</v>
      </c>
      <c r="C7" s="116" t="s">
        <v>8</v>
      </c>
      <c r="D7" s="116"/>
      <c r="E7" s="116"/>
      <c r="F7" s="6"/>
      <c r="G7" s="13" t="s">
        <v>9</v>
      </c>
      <c r="H7" s="8"/>
      <c r="I7" s="16"/>
      <c r="J7" s="15"/>
      <c r="K7" s="75" t="s">
        <v>10</v>
      </c>
      <c r="L7" s="55"/>
      <c r="M7" s="74"/>
    </row>
    <row r="8" spans="2:16" ht="15" x14ac:dyDescent="0.25">
      <c r="B8" s="15"/>
      <c r="F8" s="6"/>
      <c r="G8" s="17"/>
      <c r="H8" s="18"/>
      <c r="I8" s="19"/>
      <c r="J8" s="15"/>
      <c r="M8" s="74"/>
    </row>
    <row r="9" spans="2:16" ht="15" x14ac:dyDescent="0.25">
      <c r="B9" s="12" t="s">
        <v>11</v>
      </c>
      <c r="C9" s="116" t="s">
        <v>8</v>
      </c>
      <c r="D9" s="116"/>
      <c r="E9" s="116"/>
      <c r="F9" s="6"/>
      <c r="G9" s="19" t="s">
        <v>12</v>
      </c>
      <c r="H9" s="8"/>
      <c r="I9" s="17"/>
      <c r="J9" s="132" t="s">
        <v>382</v>
      </c>
      <c r="K9" s="133"/>
      <c r="L9" s="133"/>
      <c r="M9" s="134"/>
    </row>
    <row r="10" spans="2:16" x14ac:dyDescent="0.2">
      <c r="B10" s="15"/>
      <c r="C10" s="116"/>
      <c r="D10" s="116"/>
      <c r="E10" s="116"/>
      <c r="F10" s="6"/>
      <c r="J10" s="20" t="s">
        <v>13</v>
      </c>
      <c r="K10" s="55"/>
      <c r="L10" s="21" t="s">
        <v>14</v>
      </c>
      <c r="M10" s="76"/>
      <c r="P10" s="96"/>
    </row>
    <row r="11" spans="2:16" ht="13.5" thickBot="1" x14ac:dyDescent="0.25">
      <c r="B11" s="15"/>
      <c r="C11" s="116"/>
      <c r="D11" s="116"/>
      <c r="E11" s="116"/>
      <c r="F11" s="6"/>
      <c r="J11" s="22" t="s">
        <v>15</v>
      </c>
      <c r="K11" s="77"/>
      <c r="L11" s="23" t="s">
        <v>16</v>
      </c>
      <c r="M11" s="78"/>
    </row>
    <row r="12" spans="2:16" x14ac:dyDescent="0.2">
      <c r="B12" s="15"/>
      <c r="C12" s="7"/>
      <c r="D12" s="7"/>
      <c r="E12" s="7"/>
      <c r="F12" s="6"/>
      <c r="J12" s="24"/>
      <c r="K12" s="24"/>
      <c r="L12" s="24"/>
      <c r="M12" s="79"/>
    </row>
    <row r="13" spans="2:16" ht="15" x14ac:dyDescent="0.25">
      <c r="B13" s="118" t="s">
        <v>387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20"/>
    </row>
    <row r="14" spans="2:16" ht="13.5" thickBot="1" x14ac:dyDescent="0.2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80"/>
    </row>
    <row r="15" spans="2:16" x14ac:dyDescent="0.2">
      <c r="B15" s="15"/>
      <c r="M15" s="74"/>
    </row>
    <row r="16" spans="2:16" ht="26.25" x14ac:dyDescent="0.25">
      <c r="B16" s="57" t="s">
        <v>28</v>
      </c>
      <c r="C16" s="117"/>
      <c r="D16" s="117"/>
      <c r="E16" s="121" t="s">
        <v>386</v>
      </c>
      <c r="F16" s="122"/>
      <c r="G16" s="122"/>
      <c r="H16" s="122"/>
      <c r="I16" s="122"/>
      <c r="J16" s="58" t="s">
        <v>381</v>
      </c>
      <c r="K16" s="59" t="s">
        <v>29</v>
      </c>
      <c r="L16" s="60" t="s">
        <v>30</v>
      </c>
      <c r="M16" s="61" t="s">
        <v>31</v>
      </c>
    </row>
    <row r="17" spans="1:13" x14ac:dyDescent="0.2">
      <c r="B17" s="115"/>
      <c r="C17" s="125"/>
      <c r="D17" s="126"/>
      <c r="E17" s="126"/>
      <c r="F17" s="126"/>
      <c r="G17" s="126"/>
      <c r="H17" s="126"/>
      <c r="I17" s="127"/>
      <c r="J17" s="102">
        <v>0</v>
      </c>
      <c r="K17" s="103" t="s">
        <v>32</v>
      </c>
      <c r="L17" s="104">
        <f t="shared" ref="L17:L22" si="0">IF(K17="EUR-Euro",1,"Enter Fx Rate")</f>
        <v>1</v>
      </c>
      <c r="M17" s="105">
        <f>ROUND(J17*L17,2)</f>
        <v>0</v>
      </c>
    </row>
    <row r="18" spans="1:13" x14ac:dyDescent="0.2">
      <c r="B18" s="101"/>
      <c r="C18" s="125"/>
      <c r="D18" s="126"/>
      <c r="E18" s="126"/>
      <c r="F18" s="126"/>
      <c r="G18" s="126"/>
      <c r="H18" s="126"/>
      <c r="I18" s="127"/>
      <c r="J18" s="2">
        <v>0</v>
      </c>
      <c r="K18" s="1" t="s">
        <v>32</v>
      </c>
      <c r="L18" s="72">
        <f t="shared" si="0"/>
        <v>1</v>
      </c>
      <c r="M18" s="71">
        <f t="shared" ref="M18:M22" si="1">ROUND(J18*L18,2)</f>
        <v>0</v>
      </c>
    </row>
    <row r="19" spans="1:13" x14ac:dyDescent="0.2">
      <c r="B19" s="101"/>
      <c r="C19" s="125"/>
      <c r="D19" s="126"/>
      <c r="E19" s="126"/>
      <c r="F19" s="126"/>
      <c r="G19" s="126"/>
      <c r="H19" s="126"/>
      <c r="I19" s="127"/>
      <c r="J19" s="2">
        <v>0</v>
      </c>
      <c r="K19" s="1" t="s">
        <v>32</v>
      </c>
      <c r="L19" s="72">
        <f t="shared" si="0"/>
        <v>1</v>
      </c>
      <c r="M19" s="71">
        <f t="shared" si="1"/>
        <v>0</v>
      </c>
    </row>
    <row r="20" spans="1:13" x14ac:dyDescent="0.2">
      <c r="B20" s="115"/>
      <c r="C20" s="125"/>
      <c r="D20" s="126"/>
      <c r="E20" s="126"/>
      <c r="F20" s="126"/>
      <c r="G20" s="126"/>
      <c r="H20" s="126"/>
      <c r="I20" s="127"/>
      <c r="J20" s="2">
        <v>0</v>
      </c>
      <c r="K20" s="1" t="s">
        <v>32</v>
      </c>
      <c r="L20" s="72">
        <f t="shared" si="0"/>
        <v>1</v>
      </c>
      <c r="M20" s="71">
        <f t="shared" si="1"/>
        <v>0</v>
      </c>
    </row>
    <row r="21" spans="1:13" s="6" customFormat="1" x14ac:dyDescent="0.2">
      <c r="B21" s="101"/>
      <c r="C21" s="125"/>
      <c r="D21" s="126"/>
      <c r="E21" s="126"/>
      <c r="F21" s="126"/>
      <c r="G21" s="126"/>
      <c r="H21" s="126"/>
      <c r="I21" s="127"/>
      <c r="J21" s="2">
        <v>0</v>
      </c>
      <c r="K21" s="1" t="s">
        <v>32</v>
      </c>
      <c r="L21" s="72">
        <f t="shared" si="0"/>
        <v>1</v>
      </c>
      <c r="M21" s="71">
        <f t="shared" si="1"/>
        <v>0</v>
      </c>
    </row>
    <row r="22" spans="1:13" s="6" customFormat="1" x14ac:dyDescent="0.2">
      <c r="B22" s="101"/>
      <c r="C22" s="125"/>
      <c r="D22" s="126"/>
      <c r="E22" s="126"/>
      <c r="F22" s="126"/>
      <c r="G22" s="126"/>
      <c r="H22" s="126"/>
      <c r="I22" s="127"/>
      <c r="J22" s="2">
        <v>0</v>
      </c>
      <c r="K22" s="1" t="s">
        <v>32</v>
      </c>
      <c r="L22" s="72">
        <f t="shared" si="0"/>
        <v>1</v>
      </c>
      <c r="M22" s="71">
        <f t="shared" si="1"/>
        <v>0</v>
      </c>
    </row>
    <row r="23" spans="1:13" x14ac:dyDescent="0.2">
      <c r="B23" s="123" t="s">
        <v>384</v>
      </c>
      <c r="C23" s="124"/>
      <c r="D23" s="124"/>
      <c r="E23" s="124"/>
      <c r="F23" s="124"/>
      <c r="G23" s="124"/>
      <c r="H23" s="124"/>
      <c r="I23" s="124"/>
      <c r="J23" s="92"/>
      <c r="K23" s="93"/>
      <c r="L23" s="94"/>
      <c r="M23" s="95"/>
    </row>
    <row r="24" spans="1:13" s="109" customFormat="1" ht="16.5" customHeight="1" x14ac:dyDescent="0.2">
      <c r="B24" s="128" t="s">
        <v>393</v>
      </c>
      <c r="C24" s="129"/>
      <c r="D24" s="129"/>
      <c r="E24" s="129"/>
      <c r="F24" s="129"/>
      <c r="G24" s="129"/>
      <c r="H24" s="129"/>
      <c r="I24" s="129"/>
      <c r="J24" s="110"/>
      <c r="K24" s="110"/>
      <c r="L24" s="110"/>
      <c r="M24" s="111"/>
    </row>
    <row r="25" spans="1:13" ht="15" x14ac:dyDescent="0.25">
      <c r="B25" s="15"/>
      <c r="E25" s="121" t="s">
        <v>380</v>
      </c>
      <c r="F25" s="122"/>
      <c r="G25" s="122"/>
      <c r="H25" s="122"/>
      <c r="I25" s="122"/>
      <c r="M25" s="74"/>
    </row>
    <row r="26" spans="1:13" ht="25.5" x14ac:dyDescent="0.2">
      <c r="B26" s="62" t="s">
        <v>17</v>
      </c>
      <c r="C26" s="63" t="s">
        <v>18</v>
      </c>
      <c r="D26" s="63" t="s">
        <v>19</v>
      </c>
      <c r="E26" s="63" t="s">
        <v>20</v>
      </c>
      <c r="F26" s="64" t="s">
        <v>21</v>
      </c>
      <c r="G26" s="117" t="s">
        <v>22</v>
      </c>
      <c r="H26" s="117"/>
      <c r="I26" s="64" t="s">
        <v>25</v>
      </c>
      <c r="J26" s="65" t="s">
        <v>26</v>
      </c>
      <c r="K26" s="64" t="s">
        <v>23</v>
      </c>
      <c r="L26" s="65" t="s">
        <v>24</v>
      </c>
      <c r="M26" s="61" t="s">
        <v>27</v>
      </c>
    </row>
    <row r="27" spans="1:13" s="89" customFormat="1" x14ac:dyDescent="0.2">
      <c r="A27" s="87"/>
      <c r="B27" s="112"/>
      <c r="C27" s="114"/>
      <c r="D27" s="113"/>
      <c r="E27" s="114"/>
      <c r="F27" s="88"/>
      <c r="G27" s="90"/>
      <c r="H27" s="91"/>
      <c r="I27" s="88"/>
      <c r="J27" s="88"/>
      <c r="K27" s="88"/>
      <c r="L27" s="88"/>
      <c r="M27" s="40">
        <f t="shared" ref="M27:M28" si="2">+J27+L27</f>
        <v>0</v>
      </c>
    </row>
    <row r="28" spans="1:13" s="89" customFormat="1" x14ac:dyDescent="0.2">
      <c r="A28" s="87"/>
      <c r="B28" s="112"/>
      <c r="C28" s="114"/>
      <c r="D28" s="113"/>
      <c r="E28" s="114"/>
      <c r="F28" s="88"/>
      <c r="G28" s="90"/>
      <c r="H28" s="91"/>
      <c r="I28" s="88"/>
      <c r="J28" s="88"/>
      <c r="K28" s="88"/>
      <c r="L28" s="88"/>
      <c r="M28" s="40">
        <f t="shared" si="2"/>
        <v>0</v>
      </c>
    </row>
    <row r="29" spans="1:13" s="89" customFormat="1" x14ac:dyDescent="0.2">
      <c r="A29" s="87"/>
      <c r="B29" s="112"/>
      <c r="C29" s="114"/>
      <c r="D29" s="113"/>
      <c r="E29" s="114"/>
      <c r="F29" s="88"/>
      <c r="G29" s="90"/>
      <c r="H29" s="91"/>
      <c r="I29" s="88"/>
      <c r="J29" s="88"/>
      <c r="K29" s="88"/>
      <c r="L29" s="88"/>
      <c r="M29" s="40">
        <f t="shared" ref="M29" si="3">+J29+L29</f>
        <v>0</v>
      </c>
    </row>
    <row r="30" spans="1:13" s="89" customFormat="1" x14ac:dyDescent="0.2">
      <c r="A30" s="87"/>
      <c r="B30" s="112"/>
      <c r="C30" s="114"/>
      <c r="D30" s="113"/>
      <c r="E30" s="114"/>
      <c r="F30" s="88"/>
      <c r="G30" s="90"/>
      <c r="H30" s="91"/>
      <c r="I30" s="88"/>
      <c r="J30" s="88"/>
      <c r="K30" s="88"/>
      <c r="L30" s="88"/>
      <c r="M30" s="40">
        <f t="shared" ref="M30" si="4">+J30+L30</f>
        <v>0</v>
      </c>
    </row>
    <row r="31" spans="1:13" ht="13.5" thickBot="1" x14ac:dyDescent="0.25">
      <c r="B31" s="15"/>
      <c r="M31" s="74"/>
    </row>
    <row r="32" spans="1:13" ht="16.5" thickBot="1" x14ac:dyDescent="0.3">
      <c r="B32" s="15"/>
      <c r="E32" s="137" t="s">
        <v>33</v>
      </c>
      <c r="F32" s="138"/>
      <c r="G32" s="138"/>
      <c r="H32" s="138"/>
      <c r="I32" s="139"/>
      <c r="L32" s="27" t="s">
        <v>34</v>
      </c>
      <c r="M32" s="42">
        <f>SUM(M27:M30,M17:M22)</f>
        <v>0</v>
      </c>
    </row>
    <row r="33" spans="2:15" ht="16.5" thickBot="1" x14ac:dyDescent="0.3">
      <c r="B33" s="15"/>
      <c r="E33" s="140" t="s">
        <v>389</v>
      </c>
      <c r="F33" s="142" t="s">
        <v>390</v>
      </c>
      <c r="G33" s="142" t="s">
        <v>391</v>
      </c>
      <c r="H33" s="142" t="s">
        <v>388</v>
      </c>
      <c r="I33" s="145" t="s">
        <v>35</v>
      </c>
      <c r="L33" s="27" t="s">
        <v>36</v>
      </c>
      <c r="M33" s="3"/>
    </row>
    <row r="34" spans="2:15" ht="48.6" customHeight="1" thickBot="1" x14ac:dyDescent="0.3">
      <c r="B34" s="15"/>
      <c r="E34" s="141"/>
      <c r="F34" s="143"/>
      <c r="G34" s="144"/>
      <c r="H34" s="144"/>
      <c r="I34" s="146"/>
      <c r="K34" s="28"/>
      <c r="L34" s="81"/>
      <c r="M34" s="82"/>
    </row>
    <row r="35" spans="2:15" ht="16.149999999999999" customHeight="1" thickBot="1" x14ac:dyDescent="0.3">
      <c r="B35" s="15"/>
      <c r="E35" s="44"/>
      <c r="F35" s="45"/>
      <c r="G35" s="45"/>
      <c r="H35" s="106"/>
      <c r="I35" s="46">
        <v>0</v>
      </c>
      <c r="L35" s="27" t="s">
        <v>37</v>
      </c>
      <c r="M35" s="70">
        <f>+M32-M33</f>
        <v>0</v>
      </c>
    </row>
    <row r="36" spans="2:15" ht="15" x14ac:dyDescent="0.25">
      <c r="B36" s="15"/>
      <c r="C36" s="75"/>
      <c r="E36" s="47"/>
      <c r="F36" s="45"/>
      <c r="G36" s="48"/>
      <c r="H36" s="107"/>
      <c r="I36" s="46">
        <v>0</v>
      </c>
      <c r="L36" s="16"/>
      <c r="M36" s="29"/>
    </row>
    <row r="37" spans="2:15" ht="14.45" customHeight="1" thickBot="1" x14ac:dyDescent="0.3">
      <c r="B37" s="15"/>
      <c r="C37" s="75"/>
      <c r="E37" s="49"/>
      <c r="F37" s="51"/>
      <c r="G37" s="50"/>
      <c r="H37" s="108"/>
      <c r="I37" s="46">
        <v>0</v>
      </c>
      <c r="J37" s="135" t="str">
        <f>IF((SUM(I35:I37)-M35)=0,"OK",IF((SUM(I35:I37)-M35)&lt;-0.0001,"Missing Breakdown Charges",IF((SUM(I35:I37)-M35)&gt;0.0001,"Missing Expenditure Detail")))</f>
        <v>OK</v>
      </c>
      <c r="K37" s="136"/>
      <c r="L37" s="16"/>
      <c r="M37" s="29"/>
    </row>
    <row r="38" spans="2:15" ht="15.75" thickBot="1" x14ac:dyDescent="0.3">
      <c r="B38" s="15"/>
      <c r="L38" s="16"/>
      <c r="M38" s="74"/>
    </row>
    <row r="39" spans="2:15" x14ac:dyDescent="0.2">
      <c r="B39" s="66" t="s">
        <v>38</v>
      </c>
      <c r="C39" s="67"/>
      <c r="D39" s="30"/>
      <c r="E39" s="30"/>
      <c r="F39" s="30"/>
      <c r="G39" s="31"/>
      <c r="I39" s="68" t="s">
        <v>39</v>
      </c>
      <c r="J39" s="69"/>
      <c r="K39" s="30"/>
      <c r="L39" s="30"/>
      <c r="M39" s="43"/>
    </row>
    <row r="40" spans="2:15" ht="14.45" customHeight="1" x14ac:dyDescent="0.2">
      <c r="B40" s="147" t="s">
        <v>40</v>
      </c>
      <c r="C40" s="148"/>
      <c r="D40" s="148"/>
      <c r="E40" s="148"/>
      <c r="F40" s="148"/>
      <c r="G40" s="149"/>
      <c r="I40" s="32"/>
      <c r="J40" s="33"/>
      <c r="K40" s="33"/>
      <c r="L40" s="33"/>
      <c r="M40" s="34"/>
    </row>
    <row r="41" spans="2:15" ht="15.75" thickBot="1" x14ac:dyDescent="0.3">
      <c r="B41" s="147"/>
      <c r="C41" s="148"/>
      <c r="D41" s="148"/>
      <c r="E41" s="148"/>
      <c r="F41" s="148"/>
      <c r="G41" s="149"/>
      <c r="I41" s="52" t="s">
        <v>2</v>
      </c>
      <c r="J41" s="155"/>
      <c r="K41" s="156"/>
      <c r="L41" s="53" t="s">
        <v>41</v>
      </c>
      <c r="M41" s="54"/>
    </row>
    <row r="42" spans="2:15" ht="14.45" customHeight="1" x14ac:dyDescent="0.25">
      <c r="B42" s="150" t="s">
        <v>42</v>
      </c>
      <c r="C42" s="151"/>
      <c r="D42" s="151"/>
      <c r="E42" s="151"/>
      <c r="F42" s="151"/>
      <c r="G42" s="152"/>
      <c r="I42" s="157" t="s">
        <v>383</v>
      </c>
      <c r="J42" s="158"/>
      <c r="K42" s="158"/>
      <c r="L42" s="158"/>
      <c r="M42" s="159"/>
      <c r="N42" s="83"/>
      <c r="O42" s="83"/>
    </row>
    <row r="43" spans="2:15" ht="14.45" customHeight="1" x14ac:dyDescent="0.2">
      <c r="B43" s="36"/>
      <c r="C43" s="37"/>
      <c r="D43" s="28"/>
      <c r="E43" s="28"/>
      <c r="F43" s="28"/>
      <c r="G43" s="35"/>
      <c r="I43" s="160"/>
      <c r="J43" s="161"/>
      <c r="K43" s="161"/>
      <c r="L43" s="161"/>
      <c r="M43" s="162"/>
    </row>
    <row r="44" spans="2:15" ht="15.75" thickBot="1" x14ac:dyDescent="0.3">
      <c r="B44" s="38" t="s">
        <v>2</v>
      </c>
      <c r="C44" s="153"/>
      <c r="D44" s="154"/>
      <c r="E44" s="39" t="s">
        <v>41</v>
      </c>
      <c r="F44" s="9"/>
      <c r="G44" s="80"/>
      <c r="I44" s="163"/>
      <c r="J44" s="164"/>
      <c r="K44" s="164"/>
      <c r="L44" s="164"/>
      <c r="M44" s="165"/>
    </row>
    <row r="45" spans="2:15" ht="13.9" customHeight="1" thickBot="1" x14ac:dyDescent="0.25">
      <c r="B45" s="25"/>
      <c r="C45" s="84" t="s">
        <v>385</v>
      </c>
      <c r="D45" s="26"/>
      <c r="E45" s="26"/>
      <c r="F45" s="26"/>
      <c r="G45" s="26"/>
      <c r="H45" s="26"/>
      <c r="I45" s="26"/>
      <c r="J45" s="26"/>
      <c r="K45" s="26"/>
      <c r="L45" s="26"/>
      <c r="M45" s="80"/>
    </row>
    <row r="46" spans="2:15" x14ac:dyDescent="0.2">
      <c r="B46" s="28"/>
      <c r="C46" s="28"/>
      <c r="H46" s="28"/>
      <c r="L46" s="28"/>
      <c r="M46" s="28"/>
    </row>
    <row r="47" spans="2:15" x14ac:dyDescent="0.2">
      <c r="B47" s="14"/>
    </row>
    <row r="48" spans="2:15" x14ac:dyDescent="0.2">
      <c r="B48" s="14"/>
      <c r="I48" s="85"/>
    </row>
    <row r="49" spans="2:2" x14ac:dyDescent="0.2">
      <c r="B49" s="14"/>
    </row>
    <row r="50" spans="2:2" x14ac:dyDescent="0.2">
      <c r="B50" s="14"/>
    </row>
    <row r="51" spans="2:2" x14ac:dyDescent="0.2">
      <c r="B51" s="14"/>
    </row>
    <row r="52" spans="2:2" x14ac:dyDescent="0.2">
      <c r="B52" s="14"/>
    </row>
    <row r="53" spans="2:2" x14ac:dyDescent="0.2">
      <c r="B53" s="14"/>
    </row>
    <row r="54" spans="2:2" x14ac:dyDescent="0.2">
      <c r="B54" s="14"/>
    </row>
    <row r="55" spans="2:2" x14ac:dyDescent="0.2">
      <c r="B55" s="14"/>
    </row>
    <row r="56" spans="2:2" x14ac:dyDescent="0.2">
      <c r="B56" s="14"/>
    </row>
    <row r="57" spans="2:2" x14ac:dyDescent="0.2">
      <c r="B57" s="14"/>
    </row>
    <row r="58" spans="2:2" x14ac:dyDescent="0.2">
      <c r="B58" s="14"/>
    </row>
    <row r="59" spans="2:2" x14ac:dyDescent="0.2">
      <c r="B59" s="14"/>
    </row>
    <row r="60" spans="2:2" x14ac:dyDescent="0.2">
      <c r="B60" s="14"/>
    </row>
    <row r="61" spans="2:2" x14ac:dyDescent="0.2">
      <c r="B61" s="14"/>
    </row>
    <row r="62" spans="2:2" x14ac:dyDescent="0.2">
      <c r="B62" s="14"/>
    </row>
    <row r="63" spans="2:2" x14ac:dyDescent="0.2">
      <c r="B63" s="14"/>
    </row>
    <row r="64" spans="2:2" x14ac:dyDescent="0.2">
      <c r="B64" s="14"/>
    </row>
    <row r="65" spans="2:2" x14ac:dyDescent="0.2">
      <c r="B65" s="14"/>
    </row>
    <row r="66" spans="2:2" x14ac:dyDescent="0.2">
      <c r="B66" s="14"/>
    </row>
    <row r="67" spans="2:2" x14ac:dyDescent="0.2">
      <c r="B67" s="14"/>
    </row>
    <row r="68" spans="2:2" x14ac:dyDescent="0.2">
      <c r="B68" s="14"/>
    </row>
    <row r="69" spans="2:2" x14ac:dyDescent="0.2">
      <c r="B69" s="14"/>
    </row>
    <row r="70" spans="2:2" x14ac:dyDescent="0.2">
      <c r="B70" s="14"/>
    </row>
    <row r="71" spans="2:2" x14ac:dyDescent="0.2">
      <c r="B71" s="14"/>
    </row>
    <row r="72" spans="2:2" x14ac:dyDescent="0.2">
      <c r="B72" s="14"/>
    </row>
    <row r="73" spans="2:2" x14ac:dyDescent="0.2">
      <c r="B73" s="14"/>
    </row>
    <row r="74" spans="2:2" x14ac:dyDescent="0.2">
      <c r="B74" s="14"/>
    </row>
    <row r="75" spans="2:2" x14ac:dyDescent="0.2">
      <c r="B75" s="14"/>
    </row>
    <row r="76" spans="2:2" x14ac:dyDescent="0.2">
      <c r="B76" s="14"/>
    </row>
    <row r="77" spans="2:2" x14ac:dyDescent="0.2">
      <c r="B77" s="14"/>
    </row>
    <row r="78" spans="2:2" x14ac:dyDescent="0.2">
      <c r="B78" s="14"/>
    </row>
    <row r="79" spans="2:2" x14ac:dyDescent="0.2">
      <c r="B79" s="14"/>
    </row>
    <row r="80" spans="2:2" x14ac:dyDescent="0.2">
      <c r="B80" s="14"/>
    </row>
    <row r="81" spans="2:2" x14ac:dyDescent="0.2">
      <c r="B81" s="14"/>
    </row>
    <row r="82" spans="2:2" x14ac:dyDescent="0.2">
      <c r="B82" s="14"/>
    </row>
    <row r="83" spans="2:2" x14ac:dyDescent="0.2">
      <c r="B83" s="14"/>
    </row>
    <row r="84" spans="2:2" x14ac:dyDescent="0.2">
      <c r="B84" s="14"/>
    </row>
    <row r="85" spans="2:2" x14ac:dyDescent="0.2">
      <c r="B85" s="14"/>
    </row>
    <row r="86" spans="2:2" x14ac:dyDescent="0.2">
      <c r="B86" s="14"/>
    </row>
    <row r="87" spans="2:2" x14ac:dyDescent="0.2">
      <c r="B87" s="14"/>
    </row>
    <row r="88" spans="2:2" x14ac:dyDescent="0.2">
      <c r="B88" s="14"/>
    </row>
    <row r="89" spans="2:2" x14ac:dyDescent="0.2">
      <c r="B89" s="14"/>
    </row>
    <row r="90" spans="2:2" x14ac:dyDescent="0.2">
      <c r="B90" s="14"/>
    </row>
    <row r="91" spans="2:2" x14ac:dyDescent="0.2">
      <c r="B91" s="14"/>
    </row>
    <row r="92" spans="2:2" x14ac:dyDescent="0.2">
      <c r="B92" s="14"/>
    </row>
    <row r="93" spans="2:2" x14ac:dyDescent="0.2">
      <c r="B93" s="14"/>
    </row>
    <row r="94" spans="2:2" x14ac:dyDescent="0.2">
      <c r="B94" s="14"/>
    </row>
    <row r="95" spans="2:2" x14ac:dyDescent="0.2">
      <c r="B95" s="14"/>
    </row>
  </sheetData>
  <sheetProtection algorithmName="SHA-512" hashValue="Vn+lVAu6H9mhrR5KfOnhvuz8bUA1zqdPRfEzlxZu/O2WCuTBNRVy9FQgZ8ckl8M3k5HZ+oFhQm/Hj0ScssmqHA==" saltValue="aNK5ERzlwltCt1WhBYo2Ag==" spinCount="100000" sheet="1" formatRows="0" selectLockedCells="1"/>
  <mergeCells count="32">
    <mergeCell ref="B40:G41"/>
    <mergeCell ref="B42:G42"/>
    <mergeCell ref="C44:D44"/>
    <mergeCell ref="J41:K41"/>
    <mergeCell ref="I42:M44"/>
    <mergeCell ref="J37:K37"/>
    <mergeCell ref="E32:I32"/>
    <mergeCell ref="E33:E34"/>
    <mergeCell ref="F33:F34"/>
    <mergeCell ref="G33:G34"/>
    <mergeCell ref="H33:H34"/>
    <mergeCell ref="I33:I34"/>
    <mergeCell ref="C10:E10"/>
    <mergeCell ref="D1:K2"/>
    <mergeCell ref="C5:E5"/>
    <mergeCell ref="C7:E7"/>
    <mergeCell ref="C9:E9"/>
    <mergeCell ref="J9:M9"/>
    <mergeCell ref="C11:E11"/>
    <mergeCell ref="G26:H26"/>
    <mergeCell ref="B13:M13"/>
    <mergeCell ref="E16:I16"/>
    <mergeCell ref="C16:D16"/>
    <mergeCell ref="B23:I23"/>
    <mergeCell ref="C17:I17"/>
    <mergeCell ref="E25:I25"/>
    <mergeCell ref="B24:I24"/>
    <mergeCell ref="C18:I18"/>
    <mergeCell ref="C19:I19"/>
    <mergeCell ref="C20:I20"/>
    <mergeCell ref="C21:I21"/>
    <mergeCell ref="C22:I22"/>
  </mergeCells>
  <conditionalFormatting sqref="B17:B22">
    <cfRule type="expression" dxfId="20" priority="7">
      <formula>#REF!&lt;&gt;" "</formula>
    </cfRule>
  </conditionalFormatting>
  <conditionalFormatting sqref="B27:B30">
    <cfRule type="expression" dxfId="19" priority="5">
      <formula>#REF!&lt;&gt;" "</formula>
    </cfRule>
  </conditionalFormatting>
  <conditionalFormatting sqref="C27:C30">
    <cfRule type="expression" dxfId="18" priority="49">
      <formula>C$35&lt;&gt;" "</formula>
    </cfRule>
  </conditionalFormatting>
  <conditionalFormatting sqref="D27:D30">
    <cfRule type="expression" dxfId="17" priority="44">
      <formula>D$35&lt;&gt;" "</formula>
    </cfRule>
  </conditionalFormatting>
  <conditionalFormatting sqref="E27:E30">
    <cfRule type="expression" dxfId="16" priority="52">
      <formula>#REF!&lt;&gt;" "</formula>
    </cfRule>
  </conditionalFormatting>
  <conditionalFormatting sqref="F44">
    <cfRule type="expression" dxfId="15" priority="35">
      <formula>F$35&lt;&gt;" "</formula>
    </cfRule>
  </conditionalFormatting>
  <conditionalFormatting sqref="H7">
    <cfRule type="expression" dxfId="14" priority="42">
      <formula>H$35&lt;&gt;" "</formula>
    </cfRule>
  </conditionalFormatting>
  <conditionalFormatting sqref="H9">
    <cfRule type="expression" dxfId="13" priority="41">
      <formula>H$35&lt;&gt;" "</formula>
    </cfRule>
  </conditionalFormatting>
  <conditionalFormatting sqref="I5">
    <cfRule type="notContainsText" dxfId="12" priority="10" operator="notContains" text="OK">
      <formula>ISERROR(SEARCH("OK",I5))</formula>
    </cfRule>
    <cfRule type="containsText" dxfId="11" priority="11" operator="containsText" text="OK">
      <formula>NOT(ISERROR(SEARCH("OK",I5)))</formula>
    </cfRule>
  </conditionalFormatting>
  <conditionalFormatting sqref="J17:J23">
    <cfRule type="expression" dxfId="10" priority="47">
      <formula>#REF!&lt;&gt;" "</formula>
    </cfRule>
  </conditionalFormatting>
  <conditionalFormatting sqref="J37">
    <cfRule type="containsText" dxfId="9" priority="26" operator="containsText" text="Missing">
      <formula>NOT(ISERROR(SEARCH("Missing",J37)))</formula>
    </cfRule>
    <cfRule type="containsText" dxfId="8" priority="27" operator="containsText" text="ok">
      <formula>NOT(ISERROR(SEARCH("ok",J37)))</formula>
    </cfRule>
  </conditionalFormatting>
  <conditionalFormatting sqref="L17:L23">
    <cfRule type="expression" dxfId="7" priority="33" stopIfTrue="1">
      <formula>(K17&lt;&gt;EuroCode)</formula>
    </cfRule>
  </conditionalFormatting>
  <conditionalFormatting sqref="L17:M23">
    <cfRule type="expression" dxfId="6" priority="32">
      <formula>#REF!&lt;&gt;" "</formula>
    </cfRule>
  </conditionalFormatting>
  <conditionalFormatting sqref="M2">
    <cfRule type="notContainsText" dxfId="5" priority="8" operator="notContains" text="Ready">
      <formula>ISERROR(SEARCH("Ready",M2))</formula>
    </cfRule>
    <cfRule type="containsText" dxfId="4" priority="9" operator="containsText" text="Ready">
      <formula>NOT(ISERROR(SEARCH("Ready",M2)))</formula>
    </cfRule>
  </conditionalFormatting>
  <conditionalFormatting sqref="M27:M28">
    <cfRule type="expression" dxfId="3" priority="50">
      <formula>#REF!&lt;&gt;" "</formula>
    </cfRule>
  </conditionalFormatting>
  <conditionalFormatting sqref="M29">
    <cfRule type="expression" dxfId="2" priority="24">
      <formula>#REF!&lt;&gt;" "</formula>
    </cfRule>
  </conditionalFormatting>
  <conditionalFormatting sqref="M30">
    <cfRule type="expression" dxfId="1" priority="16">
      <formula>#REF!&lt;&gt;" "</formula>
    </cfRule>
  </conditionalFormatting>
  <conditionalFormatting sqref="M41">
    <cfRule type="expression" dxfId="0" priority="36">
      <formula>M$35&lt;&gt;" "</formula>
    </cfRule>
  </conditionalFormatting>
  <dataValidations xWindow="563" yWindow="700" count="12">
    <dataValidation type="time" allowBlank="1" showInputMessage="1" showErrorMessage="1" errorTitle="Enter Time of Claim" error="Please enter the time in format hh:mm" sqref="C27:C30 E27:E30" xr:uid="{B0787DFB-AEA2-4FB1-B9BD-B62DC9359720}">
      <formula1>0</formula1>
      <formula2>0.999305555555556</formula2>
    </dataValidation>
    <dataValidation type="textLength" allowBlank="1" showInputMessage="1" showErrorMessage="1" errorTitle="Invalid Personnel Number" error="The Personnel Number should begin with the letter P and be 9 or 10 characters in total." promptTitle="Enter Your Personnel Number" prompt="The Personnel Number should begin with the letter P and be 9 characters in length." sqref="H5" xr:uid="{ABFDEA73-C098-4B5B-A946-CFD83C9C7624}">
      <formula1>9</formula1>
      <formula2>10</formula2>
    </dataValidation>
    <dataValidation type="date" allowBlank="1" showInputMessage="1" showErrorMessage="1" errorTitle="Enter Start Date of Claim" error="Please enter the date in format DD-MMM-YY" sqref="M50 M41 F44 D27:D30" xr:uid="{C1491536-FD20-44ED-B190-B37B2977EF3D}">
      <formula1>40179</formula1>
      <formula2>401769</formula2>
    </dataValidation>
    <dataValidation type="whole" allowBlank="1" showInputMessage="1" showErrorMessage="1" errorTitle="Expense Code" error="Enter a 5 digit expense code beginning with 8 or 9." promptTitle="Expense Code" prompt="Enter the 5-digit Expense Code. If the expense is to be charged against a cost centre budget, the code begins with 8; otherwise it begins with 9." sqref="F35:F37" xr:uid="{B745BAF2-24CE-421D-8469-0E5762FC6352}">
      <formula1>80000</formula1>
      <formula2>99999</formula2>
    </dataValidation>
    <dataValidation type="whole" allowBlank="1" showInputMessage="1" showErrorMessage="1" errorTitle="Cost Centre" error="Enter the 4-digit cost centre code" promptTitle="Cost Centre" prompt="Enter the 4-digit Cost Centre code" sqref="E35:E37" xr:uid="{B56936FB-04AD-4B4C-BE57-50BA9C7DF74C}">
      <formula1>1000</formula1>
      <formula2>9999</formula2>
    </dataValidation>
    <dataValidation type="textLength" allowBlank="1" showInputMessage="1" showErrorMessage="1" errorTitle="Project Code" error="Enter the 5 or 6 character code, beginning with D, R or V," promptTitle="Project Code" prompt="Enter the Project Code, either 5 or 6 characters, beginning with D, V or R." sqref="G35:G37" xr:uid="{3BF33B11-6021-4950-A8EF-26B23DD74305}">
      <formula1>5</formula1>
      <formula2>6</formula2>
    </dataValidation>
    <dataValidation type="custom" allowBlank="1" showInputMessage="1" showErrorMessage="1" error="The amount must be a number" sqref="L27:L30 I35:I37 J27:J30" xr:uid="{C96D2197-AAEB-4B7C-9B6F-7AC3046B1CC2}">
      <formula1>+ISNUMBER(I27)</formula1>
    </dataValidation>
    <dataValidation type="decimal" allowBlank="1" showInputMessage="1" showErrorMessage="1" errorTitle="Exchange Rate" error="The exchange rate must be a number. Enter the rate to convert to Euros; the value should be 1 if the amount is already in Euros." promptTitle="Exchange Rate" prompt="Enter the rate to convert to Euros; the value should be 1 if the amount is already in Euros." sqref="L23" xr:uid="{633716A5-A560-4399-9057-D5568D28988D}">
      <formula1>0.000000001</formula1>
      <formula2>1000000000</formula2>
    </dataValidation>
    <dataValidation type="date" allowBlank="1" showInputMessage="1" showErrorMessage="1" errorTitle="Enter Start Date of Claim" error="Please enter the date in format DD-MM-YY_x000a_" sqref="H7 B17:B22 B27:B30" xr:uid="{799CC434-E5AC-41B5-A2AD-A774F0652C14}">
      <formula1>40179</formula1>
      <formula2>401769</formula2>
    </dataValidation>
    <dataValidation type="date" allowBlank="1" showInputMessage="1" showErrorMessage="1" errorTitle="Enter Start Date of Claim" error="Please enter the date in format DD-MM-YY" sqref="H9" xr:uid="{DB7F41B9-8408-4D26-B154-B6D0F9B827DD}">
      <formula1>40179</formula1>
      <formula2>401769</formula2>
    </dataValidation>
    <dataValidation type="list" allowBlank="1" showInputMessage="1" showErrorMessage="1" errorTitle="Currency Code" error="Select Code from Dropdown List" promptTitle="Currency Code" prompt="Select Code from Dropdown List" sqref="K17:K23" xr:uid="{DCA65F0C-8A6E-4525-A6F5-2D1E29451BCD}">
      <formula1>lstCurrencyCodes1</formula1>
    </dataValidation>
    <dataValidation type="custom" allowBlank="1" showInputMessage="1" showErrorMessage="1" errorTitle="Enter a numeric value" sqref="J17:J23 M17:M23" xr:uid="{075B0A25-577A-4537-AA5C-26B7647FC30F}">
      <formula1>ISNUMBER($L17)</formula1>
    </dataValidation>
  </dataValidations>
  <hyperlinks>
    <hyperlink ref="B13" r:id="rId1" display="Please refer to the Finance Office website for details of mileage and subsistence rates" xr:uid="{55648FC9-4719-4C5A-B045-2D74C3D63C80}"/>
  </hyperlinks>
  <pageMargins left="0.25" right="0.25" top="0.75" bottom="0.75" header="0.3" footer="0.3"/>
  <pageSetup scale="73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466725</xdr:colOff>
                    <xdr:row>33</xdr:row>
                    <xdr:rowOff>590550</xdr:rowOff>
                  </from>
                  <to>
                    <xdr:col>7</xdr:col>
                    <xdr:colOff>847725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466725</xdr:colOff>
                    <xdr:row>34</xdr:row>
                    <xdr:rowOff>171450</xdr:rowOff>
                  </from>
                  <to>
                    <xdr:col>7</xdr:col>
                    <xdr:colOff>771525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</xdr:col>
                    <xdr:colOff>466725</xdr:colOff>
                    <xdr:row>35</xdr:row>
                    <xdr:rowOff>161925</xdr:rowOff>
                  </from>
                  <to>
                    <xdr:col>7</xdr:col>
                    <xdr:colOff>771525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Lookup</vt:lpstr>
      <vt:lpstr>Staff Expenses Claim Form</vt:lpstr>
      <vt:lpstr>Currency</vt:lpstr>
      <vt:lpstr>lstCurrencyCodes1</vt:lpstr>
      <vt:lpstr>'Staff Expenses Claim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O'Sullivan</dc:creator>
  <cp:lastModifiedBy>Eoghan Finn</cp:lastModifiedBy>
  <cp:lastPrinted>2022-06-22T10:23:53Z</cp:lastPrinted>
  <dcterms:created xsi:type="dcterms:W3CDTF">2020-10-16T11:46:46Z</dcterms:created>
  <dcterms:modified xsi:type="dcterms:W3CDTF">2023-11-16T16:59:33Z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